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work\"/>
    </mc:Choice>
  </mc:AlternateContent>
  <xr:revisionPtr revIDLastSave="0" documentId="13_ncr:1_{C414CD0D-9946-4681-A23E-B6422C2C892A}" xr6:coauthVersionLast="45" xr6:coauthVersionMax="45" xr10:uidLastSave="{00000000-0000-0000-0000-000000000000}"/>
  <bookViews>
    <workbookView xWindow="-120" yWindow="-120" windowWidth="24690" windowHeight="15990" xr2:uid="{00000000-000D-0000-FFFF-FFFF00000000}"/>
  </bookViews>
  <sheets>
    <sheet name="Punktewerte" sheetId="1" r:id="rId1"/>
    <sheet name="Helpe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46" i="1" l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" i="1"/>
  <c r="AA263" i="1"/>
  <c r="AA264" i="1"/>
  <c r="AA265" i="1"/>
  <c r="Y264" i="1"/>
  <c r="Y265" i="1"/>
  <c r="Y266" i="1"/>
  <c r="U266" i="1"/>
  <c r="T266" i="1"/>
  <c r="AA266" i="1" s="1"/>
  <c r="R263" i="1"/>
  <c r="Y263" i="1" s="1"/>
  <c r="R264" i="1"/>
  <c r="R265" i="1"/>
  <c r="R266" i="1"/>
  <c r="U117" i="1"/>
  <c r="T117" i="1"/>
  <c r="U262" i="1"/>
  <c r="T262" i="1"/>
  <c r="R262" i="1"/>
  <c r="Y262" i="1" s="1"/>
  <c r="Z262" i="1" s="1"/>
  <c r="Z266" i="1" l="1"/>
  <c r="AC266" i="1" s="1"/>
  <c r="AA262" i="1"/>
  <c r="AC262" i="1" s="1"/>
  <c r="W193" i="1" l="1"/>
  <c r="U193" i="1"/>
  <c r="T193" i="1"/>
  <c r="AA193" i="1" s="1"/>
  <c r="R193" i="1"/>
  <c r="Y193" i="1" s="1"/>
  <c r="Z193" i="1" l="1"/>
  <c r="U245" i="1"/>
  <c r="T245" i="1"/>
  <c r="R245" i="1"/>
  <c r="Y245" i="1"/>
  <c r="W245" i="1"/>
  <c r="U223" i="1"/>
  <c r="T223" i="1"/>
  <c r="U3" i="1"/>
  <c r="T3" i="1"/>
  <c r="U204" i="1"/>
  <c r="T204" i="1"/>
  <c r="U9" i="1"/>
  <c r="T9" i="1"/>
  <c r="U26" i="1"/>
  <c r="T26" i="1"/>
  <c r="AA245" i="1" l="1"/>
  <c r="Z245" i="1"/>
  <c r="AC245" i="1" s="1"/>
  <c r="W190" i="1"/>
  <c r="W191" i="1"/>
  <c r="W192" i="1"/>
  <c r="W194" i="1"/>
  <c r="W195" i="1"/>
  <c r="W196" i="1"/>
  <c r="W197" i="1"/>
  <c r="W198" i="1"/>
  <c r="W199" i="1"/>
  <c r="W200" i="1"/>
  <c r="W201" i="1"/>
  <c r="W202" i="1"/>
  <c r="W203" i="1"/>
  <c r="W204" i="1"/>
  <c r="W101" i="1" l="1"/>
  <c r="W102" i="1"/>
  <c r="W103" i="1"/>
  <c r="W104" i="1"/>
  <c r="W79" i="1"/>
  <c r="W80" i="1"/>
  <c r="W81" i="1"/>
  <c r="W82" i="1"/>
  <c r="W83" i="1"/>
  <c r="W84" i="1"/>
  <c r="AA104" i="1"/>
  <c r="R101" i="1"/>
  <c r="R102" i="1"/>
  <c r="R103" i="1"/>
  <c r="R104" i="1"/>
  <c r="Y104" i="1" s="1"/>
  <c r="AA79" i="1"/>
  <c r="R79" i="1"/>
  <c r="Y79" i="1" s="1"/>
  <c r="W128" i="1"/>
  <c r="W117" i="1"/>
  <c r="R128" i="1"/>
  <c r="Y128" i="1" s="1"/>
  <c r="Z79" i="1" l="1"/>
  <c r="Z104" i="1"/>
  <c r="Z128" i="1"/>
  <c r="AA128" i="1"/>
  <c r="R117" i="1"/>
  <c r="Y117" i="1" s="1"/>
  <c r="Z117" i="1" s="1"/>
  <c r="AA117" i="1" l="1"/>
  <c r="AC117" i="1" s="1"/>
  <c r="R190" i="1"/>
  <c r="Y190" i="1" s="1"/>
  <c r="Z190" i="1" s="1"/>
  <c r="R258" i="1"/>
  <c r="Y258" i="1" s="1"/>
  <c r="Z258" i="1" s="1"/>
  <c r="AA190" i="1" l="1"/>
  <c r="AA258" i="1"/>
  <c r="R2" i="1" l="1"/>
  <c r="R3" i="1"/>
  <c r="R4" i="1"/>
  <c r="Y4" i="1" s="1"/>
  <c r="R5" i="1"/>
  <c r="Y5" i="1" s="1"/>
  <c r="R6" i="1"/>
  <c r="R7" i="1"/>
  <c r="R8" i="1"/>
  <c r="R9" i="1"/>
  <c r="Y9" i="1" s="1"/>
  <c r="R10" i="1"/>
  <c r="R11" i="1"/>
  <c r="Y11" i="1" s="1"/>
  <c r="R12" i="1"/>
  <c r="Y12" i="1" s="1"/>
  <c r="R13" i="1"/>
  <c r="R14" i="1"/>
  <c r="Y14" i="1" s="1"/>
  <c r="R15" i="1"/>
  <c r="R16" i="1"/>
  <c r="Y16" i="1" s="1"/>
  <c r="R17" i="1"/>
  <c r="Y17" i="1" s="1"/>
  <c r="R18" i="1"/>
  <c r="R19" i="1"/>
  <c r="Y19" i="1" s="1"/>
  <c r="R20" i="1"/>
  <c r="Y20" i="1" s="1"/>
  <c r="R21" i="1"/>
  <c r="Y21" i="1" s="1"/>
  <c r="R22" i="1"/>
  <c r="Y22" i="1" s="1"/>
  <c r="R23" i="1"/>
  <c r="R24" i="1"/>
  <c r="Y24" i="1" s="1"/>
  <c r="R25" i="1"/>
  <c r="Y25" i="1" s="1"/>
  <c r="R26" i="1"/>
  <c r="Y26" i="1" s="1"/>
  <c r="R27" i="1"/>
  <c r="R28" i="1"/>
  <c r="R29" i="1"/>
  <c r="Y29" i="1" s="1"/>
  <c r="R30" i="1"/>
  <c r="Y30" i="1" s="1"/>
  <c r="R31" i="1"/>
  <c r="R32" i="1"/>
  <c r="R33" i="1"/>
  <c r="Y33" i="1" s="1"/>
  <c r="R34" i="1"/>
  <c r="R35" i="1"/>
  <c r="Y35" i="1" s="1"/>
  <c r="R36" i="1"/>
  <c r="Y36" i="1" s="1"/>
  <c r="R37" i="1"/>
  <c r="Y37" i="1" s="1"/>
  <c r="R38" i="1"/>
  <c r="Y38" i="1" s="1"/>
  <c r="R39" i="1"/>
  <c r="R40" i="1"/>
  <c r="Y40" i="1" s="1"/>
  <c r="R41" i="1"/>
  <c r="Y41" i="1" s="1"/>
  <c r="R42" i="1"/>
  <c r="R43" i="1"/>
  <c r="R44" i="1"/>
  <c r="Y44" i="1" s="1"/>
  <c r="R45" i="1"/>
  <c r="R46" i="1"/>
  <c r="Y46" i="1" s="1"/>
  <c r="R47" i="1"/>
  <c r="R48" i="1"/>
  <c r="Y48" i="1" s="1"/>
  <c r="R49" i="1"/>
  <c r="Y49" i="1" s="1"/>
  <c r="R50" i="1"/>
  <c r="R51" i="1"/>
  <c r="R52" i="1"/>
  <c r="Y52" i="1" s="1"/>
  <c r="R53" i="1"/>
  <c r="Y53" i="1" s="1"/>
  <c r="R54" i="1"/>
  <c r="R55" i="1"/>
  <c r="R56" i="1"/>
  <c r="Y56" i="1" s="1"/>
  <c r="R57" i="1"/>
  <c r="Y57" i="1" s="1"/>
  <c r="R58" i="1"/>
  <c r="R59" i="1"/>
  <c r="Y59" i="1" s="1"/>
  <c r="R60" i="1"/>
  <c r="Y60" i="1" s="1"/>
  <c r="R61" i="1"/>
  <c r="Y61" i="1" s="1"/>
  <c r="R62" i="1"/>
  <c r="Y62" i="1" s="1"/>
  <c r="R63" i="1"/>
  <c r="R64" i="1"/>
  <c r="R65" i="1"/>
  <c r="Y65" i="1" s="1"/>
  <c r="R66" i="1"/>
  <c r="R67" i="1"/>
  <c r="Y67" i="1" s="1"/>
  <c r="R68" i="1"/>
  <c r="Y68" i="1" s="1"/>
  <c r="R69" i="1"/>
  <c r="Y69" i="1" s="1"/>
  <c r="R70" i="1"/>
  <c r="Y70" i="1" s="1"/>
  <c r="R71" i="1"/>
  <c r="Y71" i="1" s="1"/>
  <c r="R72" i="1"/>
  <c r="Y72" i="1" s="1"/>
  <c r="R74" i="1"/>
  <c r="Y74" i="1" s="1"/>
  <c r="R75" i="1"/>
  <c r="R76" i="1"/>
  <c r="R77" i="1"/>
  <c r="R78" i="1"/>
  <c r="Y78" i="1" s="1"/>
  <c r="R80" i="1"/>
  <c r="Y80" i="1" s="1"/>
  <c r="Z80" i="1" s="1"/>
  <c r="R81" i="1"/>
  <c r="R82" i="1"/>
  <c r="Y82" i="1" s="1"/>
  <c r="R83" i="1"/>
  <c r="Y83" i="1" s="1"/>
  <c r="R84" i="1"/>
  <c r="R85" i="1"/>
  <c r="Y85" i="1" s="1"/>
  <c r="R87" i="1"/>
  <c r="Y87" i="1" s="1"/>
  <c r="R88" i="1"/>
  <c r="Y88" i="1" s="1"/>
  <c r="R89" i="1"/>
  <c r="Y89" i="1" s="1"/>
  <c r="R90" i="1"/>
  <c r="R91" i="1"/>
  <c r="Y91" i="1" s="1"/>
  <c r="R92" i="1"/>
  <c r="Y92" i="1" s="1"/>
  <c r="R93" i="1"/>
  <c r="R94" i="1"/>
  <c r="R95" i="1"/>
  <c r="Y95" i="1" s="1"/>
  <c r="R96" i="1"/>
  <c r="R97" i="1"/>
  <c r="Y97" i="1" s="1"/>
  <c r="R98" i="1"/>
  <c r="R99" i="1"/>
  <c r="Y99" i="1" s="1"/>
  <c r="R100" i="1"/>
  <c r="Y100" i="1" s="1"/>
  <c r="R105" i="1"/>
  <c r="Y105" i="1" s="1"/>
  <c r="R106" i="1"/>
  <c r="R107" i="1"/>
  <c r="Y107" i="1" s="1"/>
  <c r="R108" i="1"/>
  <c r="Y108" i="1" s="1"/>
  <c r="R109" i="1"/>
  <c r="Y109" i="1" s="1"/>
  <c r="R110" i="1"/>
  <c r="R111" i="1"/>
  <c r="Y111" i="1" s="1"/>
  <c r="R112" i="1"/>
  <c r="Y112" i="1" s="1"/>
  <c r="R113" i="1"/>
  <c r="Y113" i="1" s="1"/>
  <c r="R114" i="1"/>
  <c r="Y114" i="1" s="1"/>
  <c r="R115" i="1"/>
  <c r="Y115" i="1" s="1"/>
  <c r="R116" i="1"/>
  <c r="Y116" i="1" s="1"/>
  <c r="R118" i="1"/>
  <c r="Y118" i="1" s="1"/>
  <c r="R119" i="1"/>
  <c r="R120" i="1"/>
  <c r="Y120" i="1" s="1"/>
  <c r="R121" i="1"/>
  <c r="Y121" i="1" s="1"/>
  <c r="R122" i="1"/>
  <c r="R123" i="1"/>
  <c r="R124" i="1"/>
  <c r="Y124" i="1" s="1"/>
  <c r="R125" i="1"/>
  <c r="Y125" i="1" s="1"/>
  <c r="R126" i="1"/>
  <c r="Y126" i="1" s="1"/>
  <c r="R127" i="1"/>
  <c r="R129" i="1"/>
  <c r="R130" i="1"/>
  <c r="Y130" i="1" s="1"/>
  <c r="R131" i="1"/>
  <c r="Y131" i="1" s="1"/>
  <c r="R132" i="1"/>
  <c r="Y132" i="1" s="1"/>
  <c r="R133" i="1"/>
  <c r="Y133" i="1" s="1"/>
  <c r="R134" i="1"/>
  <c r="Y134" i="1" s="1"/>
  <c r="R135" i="1"/>
  <c r="Y135" i="1" s="1"/>
  <c r="R136" i="1"/>
  <c r="R137" i="1"/>
  <c r="Y137" i="1" s="1"/>
  <c r="R138" i="1"/>
  <c r="Y138" i="1" s="1"/>
  <c r="R139" i="1"/>
  <c r="Y139" i="1" s="1"/>
  <c r="R140" i="1"/>
  <c r="R141" i="1"/>
  <c r="R142" i="1"/>
  <c r="Y142" i="1" s="1"/>
  <c r="R143" i="1"/>
  <c r="Y143" i="1" s="1"/>
  <c r="R144" i="1"/>
  <c r="R145" i="1"/>
  <c r="Y145" i="1" s="1"/>
  <c r="R146" i="1"/>
  <c r="Y146" i="1" s="1"/>
  <c r="R147" i="1"/>
  <c r="Y147" i="1" s="1"/>
  <c r="R148" i="1"/>
  <c r="R149" i="1"/>
  <c r="Y149" i="1" s="1"/>
  <c r="R150" i="1"/>
  <c r="Y150" i="1" s="1"/>
  <c r="R151" i="1"/>
  <c r="Y151" i="1" s="1"/>
  <c r="R152" i="1"/>
  <c r="R153" i="1"/>
  <c r="R154" i="1"/>
  <c r="Y154" i="1" s="1"/>
  <c r="R155" i="1"/>
  <c r="R156" i="1"/>
  <c r="R157" i="1"/>
  <c r="Y157" i="1" s="1"/>
  <c r="R158" i="1"/>
  <c r="Y158" i="1" s="1"/>
  <c r="R159" i="1"/>
  <c r="Y159" i="1" s="1"/>
  <c r="R160" i="1"/>
  <c r="R161" i="1"/>
  <c r="Y161" i="1" s="1"/>
  <c r="R162" i="1"/>
  <c r="Y162" i="1" s="1"/>
  <c r="R163" i="1"/>
  <c r="Y163" i="1" s="1"/>
  <c r="R164" i="1"/>
  <c r="Y164" i="1" s="1"/>
  <c r="R165" i="1"/>
  <c r="Y165" i="1" s="1"/>
  <c r="R166" i="1"/>
  <c r="Y166" i="1" s="1"/>
  <c r="R167" i="1"/>
  <c r="Y167" i="1" s="1"/>
  <c r="R168" i="1"/>
  <c r="R169" i="1"/>
  <c r="Y169" i="1" s="1"/>
  <c r="R170" i="1"/>
  <c r="Y170" i="1" s="1"/>
  <c r="R171" i="1"/>
  <c r="Y171" i="1" s="1"/>
  <c r="R172" i="1"/>
  <c r="Y172" i="1" s="1"/>
  <c r="R173" i="1"/>
  <c r="Y173" i="1" s="1"/>
  <c r="R174" i="1"/>
  <c r="Y174" i="1" s="1"/>
  <c r="R175" i="1"/>
  <c r="Y175" i="1" s="1"/>
  <c r="R176" i="1"/>
  <c r="R177" i="1"/>
  <c r="R178" i="1"/>
  <c r="Y178" i="1" s="1"/>
  <c r="R179" i="1"/>
  <c r="Y179" i="1" s="1"/>
  <c r="R180" i="1"/>
  <c r="R181" i="1"/>
  <c r="Y181" i="1" s="1"/>
  <c r="R182" i="1"/>
  <c r="Y182" i="1" s="1"/>
  <c r="R183" i="1"/>
  <c r="Y183" i="1" s="1"/>
  <c r="R184" i="1"/>
  <c r="R185" i="1"/>
  <c r="Y185" i="1" s="1"/>
  <c r="R186" i="1"/>
  <c r="Y186" i="1" s="1"/>
  <c r="R187" i="1"/>
  <c r="R188" i="1"/>
  <c r="R189" i="1"/>
  <c r="R191" i="1"/>
  <c r="Y191" i="1" s="1"/>
  <c r="R192" i="1"/>
  <c r="Y192" i="1" s="1"/>
  <c r="R194" i="1"/>
  <c r="R195" i="1"/>
  <c r="Y195" i="1" s="1"/>
  <c r="R196" i="1"/>
  <c r="Y196" i="1" s="1"/>
  <c r="R197" i="1"/>
  <c r="Y197" i="1" s="1"/>
  <c r="R198" i="1"/>
  <c r="R199" i="1"/>
  <c r="Y199" i="1" s="1"/>
  <c r="Z199" i="1" s="1"/>
  <c r="R200" i="1"/>
  <c r="Y200" i="1" s="1"/>
  <c r="R201" i="1"/>
  <c r="Y201" i="1" s="1"/>
  <c r="R202" i="1"/>
  <c r="R203" i="1"/>
  <c r="Y203" i="1" s="1"/>
  <c r="R204" i="1"/>
  <c r="Y204" i="1" s="1"/>
  <c r="R205" i="1"/>
  <c r="Y205" i="1" s="1"/>
  <c r="R206" i="1"/>
  <c r="Y206" i="1" s="1"/>
  <c r="R207" i="1"/>
  <c r="Y207" i="1" s="1"/>
  <c r="R208" i="1"/>
  <c r="Y208" i="1" s="1"/>
  <c r="R209" i="1"/>
  <c r="Y209" i="1" s="1"/>
  <c r="R210" i="1"/>
  <c r="R211" i="1"/>
  <c r="Y211" i="1" s="1"/>
  <c r="R212" i="1"/>
  <c r="Y212" i="1" s="1"/>
  <c r="R213" i="1"/>
  <c r="Y213" i="1" s="1"/>
  <c r="R214" i="1"/>
  <c r="R215" i="1"/>
  <c r="Y215" i="1" s="1"/>
  <c r="R216" i="1"/>
  <c r="Y216" i="1" s="1"/>
  <c r="R217" i="1"/>
  <c r="R218" i="1"/>
  <c r="R219" i="1"/>
  <c r="Y219" i="1" s="1"/>
  <c r="R220" i="1"/>
  <c r="Y220" i="1" s="1"/>
  <c r="R221" i="1"/>
  <c r="Y221" i="1" s="1"/>
  <c r="R222" i="1"/>
  <c r="Y222" i="1" s="1"/>
  <c r="R223" i="1"/>
  <c r="Y223" i="1" s="1"/>
  <c r="R224" i="1"/>
  <c r="Y224" i="1" s="1"/>
  <c r="R225" i="1"/>
  <c r="Y225" i="1" s="1"/>
  <c r="R226" i="1"/>
  <c r="R227" i="1"/>
  <c r="Y227" i="1" s="1"/>
  <c r="R228" i="1"/>
  <c r="Y228" i="1" s="1"/>
  <c r="R229" i="1"/>
  <c r="Y229" i="1" s="1"/>
  <c r="R230" i="1"/>
  <c r="Y230" i="1" s="1"/>
  <c r="R231" i="1"/>
  <c r="Y231" i="1" s="1"/>
  <c r="R232" i="1"/>
  <c r="Y232" i="1" s="1"/>
  <c r="R233" i="1"/>
  <c r="Y233" i="1" s="1"/>
  <c r="R234" i="1"/>
  <c r="R235" i="1"/>
  <c r="Y235" i="1" s="1"/>
  <c r="R236" i="1"/>
  <c r="Y236" i="1" s="1"/>
  <c r="R237" i="1"/>
  <c r="Y237" i="1" s="1"/>
  <c r="R238" i="1"/>
  <c r="Y238" i="1" s="1"/>
  <c r="R239" i="1"/>
  <c r="R240" i="1"/>
  <c r="Y240" i="1" s="1"/>
  <c r="R241" i="1"/>
  <c r="Y241" i="1" s="1"/>
  <c r="R242" i="1"/>
  <c r="R243" i="1"/>
  <c r="Y243" i="1" s="1"/>
  <c r="R244" i="1"/>
  <c r="Y244" i="1" s="1"/>
  <c r="R246" i="1"/>
  <c r="Y246" i="1" s="1"/>
  <c r="R247" i="1"/>
  <c r="Y247" i="1" s="1"/>
  <c r="Z247" i="1" s="1"/>
  <c r="R248" i="1"/>
  <c r="Y248" i="1" s="1"/>
  <c r="R249" i="1"/>
  <c r="Y249" i="1" s="1"/>
  <c r="R250" i="1"/>
  <c r="Y250" i="1" s="1"/>
  <c r="R251" i="1"/>
  <c r="R252" i="1"/>
  <c r="R253" i="1"/>
  <c r="Y253" i="1" s="1"/>
  <c r="R254" i="1"/>
  <c r="R255" i="1"/>
  <c r="R256" i="1"/>
  <c r="Y256" i="1" s="1"/>
  <c r="R257" i="1"/>
  <c r="Y257" i="1" s="1"/>
  <c r="R259" i="1"/>
  <c r="Y259" i="1" s="1"/>
  <c r="R260" i="1"/>
  <c r="R261" i="1"/>
  <c r="Y261" i="1" s="1"/>
  <c r="R267" i="1"/>
  <c r="Y267" i="1" s="1"/>
  <c r="R268" i="1"/>
  <c r="Y268" i="1" s="1"/>
  <c r="R73" i="1"/>
  <c r="Y73" i="1" s="1"/>
  <c r="Y23" i="1"/>
  <c r="Y27" i="1"/>
  <c r="Y28" i="1"/>
  <c r="Y31" i="1"/>
  <c r="Y32" i="1"/>
  <c r="Y34" i="1"/>
  <c r="Y39" i="1"/>
  <c r="Y42" i="1"/>
  <c r="Y43" i="1"/>
  <c r="Y45" i="1"/>
  <c r="Y47" i="1"/>
  <c r="Y50" i="1"/>
  <c r="Y51" i="1"/>
  <c r="Y54" i="1"/>
  <c r="Y55" i="1"/>
  <c r="Y58" i="1"/>
  <c r="Y63" i="1"/>
  <c r="Y64" i="1"/>
  <c r="Y66" i="1"/>
  <c r="Y75" i="1"/>
  <c r="Y76" i="1"/>
  <c r="Y77" i="1"/>
  <c r="Y81" i="1"/>
  <c r="Y84" i="1"/>
  <c r="Y90" i="1"/>
  <c r="Y93" i="1"/>
  <c r="Y94" i="1"/>
  <c r="Y96" i="1"/>
  <c r="Y98" i="1"/>
  <c r="Y101" i="1"/>
  <c r="Z101" i="1" s="1"/>
  <c r="Y102" i="1"/>
  <c r="Y103" i="1"/>
  <c r="Y106" i="1"/>
  <c r="Y110" i="1"/>
  <c r="Y119" i="1"/>
  <c r="Y122" i="1"/>
  <c r="Y123" i="1"/>
  <c r="Y127" i="1"/>
  <c r="Y129" i="1"/>
  <c r="Y136" i="1"/>
  <c r="Y140" i="1"/>
  <c r="Y141" i="1"/>
  <c r="Y144" i="1"/>
  <c r="Y148" i="1"/>
  <c r="Y152" i="1"/>
  <c r="Y153" i="1"/>
  <c r="Y155" i="1"/>
  <c r="Y156" i="1"/>
  <c r="Y160" i="1"/>
  <c r="Y168" i="1"/>
  <c r="Y176" i="1"/>
  <c r="Y177" i="1"/>
  <c r="Y180" i="1"/>
  <c r="Y184" i="1"/>
  <c r="Y187" i="1"/>
  <c r="Y188" i="1"/>
  <c r="Y189" i="1"/>
  <c r="Y194" i="1"/>
  <c r="Z194" i="1" s="1"/>
  <c r="Y198" i="1"/>
  <c r="Z198" i="1" s="1"/>
  <c r="Y202" i="1"/>
  <c r="Z202" i="1" s="1"/>
  <c r="Y210" i="1"/>
  <c r="Y214" i="1"/>
  <c r="Y217" i="1"/>
  <c r="Y218" i="1"/>
  <c r="Y226" i="1"/>
  <c r="Y234" i="1"/>
  <c r="Y239" i="1"/>
  <c r="Y242" i="1"/>
  <c r="Y251" i="1"/>
  <c r="Z251" i="1" s="1"/>
  <c r="Y252" i="1"/>
  <c r="Y254" i="1"/>
  <c r="Y255" i="1"/>
  <c r="Z255" i="1" s="1"/>
  <c r="Y260" i="1"/>
  <c r="Y2" i="1"/>
  <c r="Y3" i="1"/>
  <c r="Y6" i="1"/>
  <c r="Y7" i="1"/>
  <c r="Y8" i="1"/>
  <c r="Y10" i="1"/>
  <c r="Y13" i="1"/>
  <c r="Y15" i="1"/>
  <c r="Y18" i="1"/>
  <c r="AA25" i="1"/>
  <c r="AA33" i="1"/>
  <c r="AA41" i="1"/>
  <c r="AA22" i="1"/>
  <c r="AA30" i="1"/>
  <c r="AA38" i="1"/>
  <c r="AA46" i="1"/>
  <c r="AA56" i="1"/>
  <c r="AA64" i="1"/>
  <c r="AA54" i="1"/>
  <c r="AA62" i="1"/>
  <c r="AA70" i="1"/>
  <c r="W71" i="1"/>
  <c r="W7" i="1"/>
  <c r="AA7" i="1"/>
  <c r="AA268" i="1"/>
  <c r="W268" i="1"/>
  <c r="O268" i="1"/>
  <c r="AA267" i="1"/>
  <c r="W267" i="1"/>
  <c r="O267" i="1"/>
  <c r="Z265" i="1"/>
  <c r="O265" i="1"/>
  <c r="Z264" i="1"/>
  <c r="O264" i="1"/>
  <c r="Z263" i="1"/>
  <c r="O263" i="1"/>
  <c r="AA261" i="1"/>
  <c r="O261" i="1"/>
  <c r="AA260" i="1"/>
  <c r="O260" i="1"/>
  <c r="AA259" i="1"/>
  <c r="O259" i="1"/>
  <c r="AA257" i="1"/>
  <c r="O257" i="1"/>
  <c r="AA256" i="1"/>
  <c r="O256" i="1"/>
  <c r="AA255" i="1"/>
  <c r="O255" i="1"/>
  <c r="AA254" i="1"/>
  <c r="O254" i="1"/>
  <c r="AA253" i="1"/>
  <c r="O253" i="1"/>
  <c r="AA252" i="1"/>
  <c r="O252" i="1"/>
  <c r="AA251" i="1"/>
  <c r="O251" i="1"/>
  <c r="AA250" i="1"/>
  <c r="O250" i="1"/>
  <c r="AA249" i="1"/>
  <c r="O249" i="1"/>
  <c r="AA248" i="1"/>
  <c r="O248" i="1"/>
  <c r="AA247" i="1"/>
  <c r="O247" i="1"/>
  <c r="AA246" i="1"/>
  <c r="AA244" i="1"/>
  <c r="W244" i="1"/>
  <c r="O244" i="1"/>
  <c r="AA243" i="1"/>
  <c r="W243" i="1"/>
  <c r="O243" i="1"/>
  <c r="AA242" i="1"/>
  <c r="W242" i="1"/>
  <c r="Z242" i="1" s="1"/>
  <c r="O242" i="1"/>
  <c r="AA241" i="1"/>
  <c r="W241" i="1"/>
  <c r="O241" i="1"/>
  <c r="AA240" i="1"/>
  <c r="W240" i="1"/>
  <c r="O240" i="1"/>
  <c r="AA239" i="1"/>
  <c r="W239" i="1"/>
  <c r="O239" i="1"/>
  <c r="AA238" i="1"/>
  <c r="W238" i="1"/>
  <c r="O238" i="1"/>
  <c r="AA237" i="1"/>
  <c r="W237" i="1"/>
  <c r="O237" i="1"/>
  <c r="AA236" i="1"/>
  <c r="W236" i="1"/>
  <c r="O236" i="1"/>
  <c r="AA235" i="1"/>
  <c r="W235" i="1"/>
  <c r="O235" i="1"/>
  <c r="AA234" i="1"/>
  <c r="W234" i="1"/>
  <c r="O234" i="1"/>
  <c r="AA233" i="1"/>
  <c r="W233" i="1"/>
  <c r="O233" i="1"/>
  <c r="AA232" i="1"/>
  <c r="W232" i="1"/>
  <c r="O232" i="1"/>
  <c r="AA231" i="1"/>
  <c r="W231" i="1"/>
  <c r="O231" i="1"/>
  <c r="AA230" i="1"/>
  <c r="W230" i="1"/>
  <c r="AA229" i="1"/>
  <c r="W229" i="1"/>
  <c r="O229" i="1"/>
  <c r="AA228" i="1"/>
  <c r="W228" i="1"/>
  <c r="O228" i="1"/>
  <c r="AA227" i="1"/>
  <c r="W227" i="1"/>
  <c r="O227" i="1"/>
  <c r="AA226" i="1"/>
  <c r="W226" i="1"/>
  <c r="Z226" i="1" s="1"/>
  <c r="O226" i="1"/>
  <c r="AA225" i="1"/>
  <c r="W225" i="1"/>
  <c r="O225" i="1"/>
  <c r="AA224" i="1"/>
  <c r="W224" i="1"/>
  <c r="O224" i="1"/>
  <c r="AA223" i="1"/>
  <c r="W223" i="1"/>
  <c r="AA222" i="1"/>
  <c r="W222" i="1"/>
  <c r="O222" i="1"/>
  <c r="AA221" i="1"/>
  <c r="W221" i="1"/>
  <c r="O221" i="1"/>
  <c r="AA220" i="1"/>
  <c r="W220" i="1"/>
  <c r="O220" i="1"/>
  <c r="AA219" i="1"/>
  <c r="W219" i="1"/>
  <c r="O219" i="1"/>
  <c r="AA218" i="1"/>
  <c r="W218" i="1"/>
  <c r="Z218" i="1" s="1"/>
  <c r="O218" i="1"/>
  <c r="AA217" i="1"/>
  <c r="W217" i="1"/>
  <c r="O217" i="1"/>
  <c r="AA216" i="1"/>
  <c r="W216" i="1"/>
  <c r="O216" i="1"/>
  <c r="AA215" i="1"/>
  <c r="W215" i="1"/>
  <c r="O215" i="1"/>
  <c r="AA214" i="1"/>
  <c r="W214" i="1"/>
  <c r="O214" i="1"/>
  <c r="AA213" i="1"/>
  <c r="W213" i="1"/>
  <c r="O213" i="1"/>
  <c r="AA212" i="1"/>
  <c r="W212" i="1"/>
  <c r="O212" i="1"/>
  <c r="AA211" i="1"/>
  <c r="W211" i="1"/>
  <c r="O211" i="1"/>
  <c r="AA210" i="1"/>
  <c r="W210" i="1"/>
  <c r="Z210" i="1" s="1"/>
  <c r="O210" i="1"/>
  <c r="AA209" i="1"/>
  <c r="W209" i="1"/>
  <c r="O209" i="1"/>
  <c r="AA208" i="1"/>
  <c r="W208" i="1"/>
  <c r="AA207" i="1"/>
  <c r="W207" i="1"/>
  <c r="O207" i="1"/>
  <c r="AA206" i="1"/>
  <c r="W206" i="1"/>
  <c r="O206" i="1"/>
  <c r="AA205" i="1"/>
  <c r="W205" i="1"/>
  <c r="AA204" i="1"/>
  <c r="AA203" i="1"/>
  <c r="O203" i="1"/>
  <c r="AA202" i="1"/>
  <c r="O202" i="1"/>
  <c r="AA201" i="1"/>
  <c r="O201" i="1"/>
  <c r="AA200" i="1"/>
  <c r="O200" i="1"/>
  <c r="AA199" i="1"/>
  <c r="O199" i="1"/>
  <c r="AA198" i="1"/>
  <c r="O198" i="1"/>
  <c r="AA197" i="1"/>
  <c r="O197" i="1"/>
  <c r="AA196" i="1"/>
  <c r="O196" i="1"/>
  <c r="AA195" i="1"/>
  <c r="O195" i="1"/>
  <c r="AA194" i="1"/>
  <c r="O194" i="1"/>
  <c r="AA192" i="1"/>
  <c r="O192" i="1"/>
  <c r="AA191" i="1"/>
  <c r="O191" i="1"/>
  <c r="AA189" i="1"/>
  <c r="W189" i="1"/>
  <c r="O189" i="1"/>
  <c r="AA188" i="1"/>
  <c r="W188" i="1"/>
  <c r="O188" i="1"/>
  <c r="AA187" i="1"/>
  <c r="W187" i="1"/>
  <c r="O187" i="1"/>
  <c r="AA186" i="1"/>
  <c r="W186" i="1"/>
  <c r="O186" i="1"/>
  <c r="AA185" i="1"/>
  <c r="W185" i="1"/>
  <c r="O185" i="1"/>
  <c r="AA184" i="1"/>
  <c r="W184" i="1"/>
  <c r="O184" i="1"/>
  <c r="AA183" i="1"/>
  <c r="W183" i="1"/>
  <c r="O183" i="1"/>
  <c r="AA182" i="1"/>
  <c r="W182" i="1"/>
  <c r="O182" i="1"/>
  <c r="AA181" i="1"/>
  <c r="W181" i="1"/>
  <c r="O181" i="1"/>
  <c r="AA180" i="1"/>
  <c r="W180" i="1"/>
  <c r="O180" i="1"/>
  <c r="AA179" i="1"/>
  <c r="W179" i="1"/>
  <c r="O179" i="1"/>
  <c r="AA178" i="1"/>
  <c r="W178" i="1"/>
  <c r="O178" i="1"/>
  <c r="AA177" i="1"/>
  <c r="W177" i="1"/>
  <c r="O177" i="1"/>
  <c r="AA176" i="1"/>
  <c r="W176" i="1"/>
  <c r="O176" i="1"/>
  <c r="AA175" i="1"/>
  <c r="W175" i="1"/>
  <c r="O175" i="1"/>
  <c r="AA174" i="1"/>
  <c r="W174" i="1"/>
  <c r="O174" i="1"/>
  <c r="AA173" i="1"/>
  <c r="W173" i="1"/>
  <c r="O173" i="1"/>
  <c r="AA172" i="1"/>
  <c r="W172" i="1"/>
  <c r="O172" i="1"/>
  <c r="AA171" i="1"/>
  <c r="W171" i="1"/>
  <c r="O171" i="1"/>
  <c r="AA170" i="1"/>
  <c r="W170" i="1"/>
  <c r="O170" i="1"/>
  <c r="AA169" i="1"/>
  <c r="W169" i="1"/>
  <c r="O169" i="1"/>
  <c r="AA168" i="1"/>
  <c r="W168" i="1"/>
  <c r="O168" i="1"/>
  <c r="AA167" i="1"/>
  <c r="W167" i="1"/>
  <c r="O167" i="1"/>
  <c r="AA166" i="1"/>
  <c r="W166" i="1"/>
  <c r="O166" i="1"/>
  <c r="AA165" i="1"/>
  <c r="W165" i="1"/>
  <c r="O165" i="1"/>
  <c r="AA164" i="1"/>
  <c r="W164" i="1"/>
  <c r="O164" i="1"/>
  <c r="AA163" i="1"/>
  <c r="W163" i="1"/>
  <c r="O163" i="1"/>
  <c r="AA162" i="1"/>
  <c r="W162" i="1"/>
  <c r="O162" i="1"/>
  <c r="AA161" i="1"/>
  <c r="W161" i="1"/>
  <c r="O161" i="1"/>
  <c r="AA160" i="1"/>
  <c r="W160" i="1"/>
  <c r="O160" i="1"/>
  <c r="AA159" i="1"/>
  <c r="W159" i="1"/>
  <c r="O159" i="1"/>
  <c r="AA158" i="1"/>
  <c r="W158" i="1"/>
  <c r="O158" i="1"/>
  <c r="AA157" i="1"/>
  <c r="W157" i="1"/>
  <c r="O157" i="1"/>
  <c r="AA156" i="1"/>
  <c r="W156" i="1"/>
  <c r="O156" i="1"/>
  <c r="AA155" i="1"/>
  <c r="W155" i="1"/>
  <c r="O155" i="1"/>
  <c r="AA154" i="1"/>
  <c r="W154" i="1"/>
  <c r="O154" i="1"/>
  <c r="AA153" i="1"/>
  <c r="W153" i="1"/>
  <c r="O153" i="1"/>
  <c r="AA152" i="1"/>
  <c r="W152" i="1"/>
  <c r="Z152" i="1" s="1"/>
  <c r="O152" i="1"/>
  <c r="AA151" i="1"/>
  <c r="W151" i="1"/>
  <c r="O151" i="1"/>
  <c r="AA150" i="1"/>
  <c r="W150" i="1"/>
  <c r="O150" i="1"/>
  <c r="AA149" i="1"/>
  <c r="W149" i="1"/>
  <c r="O149" i="1"/>
  <c r="AA148" i="1"/>
  <c r="W148" i="1"/>
  <c r="O148" i="1"/>
  <c r="AA147" i="1"/>
  <c r="W147" i="1"/>
  <c r="O147" i="1"/>
  <c r="AA146" i="1"/>
  <c r="W146" i="1"/>
  <c r="O146" i="1"/>
  <c r="AA145" i="1"/>
  <c r="W145" i="1"/>
  <c r="O145" i="1"/>
  <c r="AA144" i="1"/>
  <c r="W144" i="1"/>
  <c r="O144" i="1"/>
  <c r="AA143" i="1"/>
  <c r="W143" i="1"/>
  <c r="O143" i="1"/>
  <c r="AA142" i="1"/>
  <c r="W142" i="1"/>
  <c r="O142" i="1"/>
  <c r="AA141" i="1"/>
  <c r="W141" i="1"/>
  <c r="O141" i="1"/>
  <c r="AA140" i="1"/>
  <c r="W140" i="1"/>
  <c r="O140" i="1"/>
  <c r="AA139" i="1"/>
  <c r="W139" i="1"/>
  <c r="O139" i="1"/>
  <c r="AA138" i="1"/>
  <c r="W138" i="1"/>
  <c r="O138" i="1"/>
  <c r="AA137" i="1"/>
  <c r="W137" i="1"/>
  <c r="O137" i="1"/>
  <c r="AA136" i="1"/>
  <c r="W136" i="1"/>
  <c r="Z136" i="1" s="1"/>
  <c r="O136" i="1"/>
  <c r="AA135" i="1"/>
  <c r="W135" i="1"/>
  <c r="O135" i="1"/>
  <c r="AA134" i="1"/>
  <c r="W134" i="1"/>
  <c r="O134" i="1"/>
  <c r="AA133" i="1"/>
  <c r="W133" i="1"/>
  <c r="O133" i="1"/>
  <c r="AA132" i="1"/>
  <c r="W132" i="1"/>
  <c r="O132" i="1"/>
  <c r="AA131" i="1"/>
  <c r="W131" i="1"/>
  <c r="O131" i="1"/>
  <c r="AA130" i="1"/>
  <c r="W130" i="1"/>
  <c r="O130" i="1"/>
  <c r="AA129" i="1"/>
  <c r="W129" i="1"/>
  <c r="Z129" i="1" s="1"/>
  <c r="O129" i="1"/>
  <c r="AA127" i="1"/>
  <c r="W127" i="1"/>
  <c r="O127" i="1"/>
  <c r="AA126" i="1"/>
  <c r="W126" i="1"/>
  <c r="O126" i="1"/>
  <c r="AA125" i="1"/>
  <c r="W125" i="1"/>
  <c r="O125" i="1"/>
  <c r="AA124" i="1"/>
  <c r="W124" i="1"/>
  <c r="O124" i="1"/>
  <c r="AA123" i="1"/>
  <c r="W123" i="1"/>
  <c r="O123" i="1"/>
  <c r="AA122" i="1"/>
  <c r="W122" i="1"/>
  <c r="O122" i="1"/>
  <c r="AA121" i="1"/>
  <c r="W121" i="1"/>
  <c r="O121" i="1"/>
  <c r="AA120" i="1"/>
  <c r="W120" i="1"/>
  <c r="O120" i="1"/>
  <c r="AA119" i="1"/>
  <c r="W119" i="1"/>
  <c r="O119" i="1"/>
  <c r="AA118" i="1"/>
  <c r="W118" i="1"/>
  <c r="O118" i="1"/>
  <c r="AA116" i="1"/>
  <c r="W116" i="1"/>
  <c r="O116" i="1"/>
  <c r="AA115" i="1"/>
  <c r="W115" i="1"/>
  <c r="O115" i="1"/>
  <c r="AA114" i="1"/>
  <c r="W114" i="1"/>
  <c r="O114" i="1"/>
  <c r="AA113" i="1"/>
  <c r="W113" i="1"/>
  <c r="O113" i="1"/>
  <c r="AA112" i="1"/>
  <c r="W112" i="1"/>
  <c r="O112" i="1"/>
  <c r="AA111" i="1"/>
  <c r="W111" i="1"/>
  <c r="O111" i="1"/>
  <c r="AA110" i="1"/>
  <c r="W110" i="1"/>
  <c r="O110" i="1"/>
  <c r="AA109" i="1"/>
  <c r="W109" i="1"/>
  <c r="O109" i="1"/>
  <c r="AA108" i="1"/>
  <c r="W108" i="1"/>
  <c r="O108" i="1"/>
  <c r="AA107" i="1"/>
  <c r="W107" i="1"/>
  <c r="AA106" i="1"/>
  <c r="W106" i="1"/>
  <c r="O106" i="1"/>
  <c r="AA105" i="1"/>
  <c r="W105" i="1"/>
  <c r="O105" i="1"/>
  <c r="AA103" i="1"/>
  <c r="O103" i="1"/>
  <c r="AA102" i="1"/>
  <c r="Z102" i="1"/>
  <c r="O102" i="1"/>
  <c r="AA101" i="1"/>
  <c r="O101" i="1"/>
  <c r="AA100" i="1"/>
  <c r="W100" i="1"/>
  <c r="AA99" i="1"/>
  <c r="W99" i="1"/>
  <c r="O99" i="1"/>
  <c r="AA98" i="1"/>
  <c r="W98" i="1"/>
  <c r="Z98" i="1" s="1"/>
  <c r="O98" i="1"/>
  <c r="AA97" i="1"/>
  <c r="W97" i="1"/>
  <c r="O97" i="1"/>
  <c r="AA96" i="1"/>
  <c r="W96" i="1"/>
  <c r="O96" i="1"/>
  <c r="AA95" i="1"/>
  <c r="W95" i="1"/>
  <c r="O95" i="1"/>
  <c r="AA94" i="1"/>
  <c r="W94" i="1"/>
  <c r="O94" i="1"/>
  <c r="AA93" i="1"/>
  <c r="W93" i="1"/>
  <c r="Z93" i="1" s="1"/>
  <c r="O93" i="1"/>
  <c r="AA92" i="1"/>
  <c r="W92" i="1"/>
  <c r="O92" i="1"/>
  <c r="AA91" i="1"/>
  <c r="W91" i="1"/>
  <c r="O91" i="1"/>
  <c r="AA90" i="1"/>
  <c r="W90" i="1"/>
  <c r="Z90" i="1" s="1"/>
  <c r="O90" i="1"/>
  <c r="AA89" i="1"/>
  <c r="W89" i="1"/>
  <c r="O89" i="1"/>
  <c r="AA88" i="1"/>
  <c r="W88" i="1"/>
  <c r="O88" i="1"/>
  <c r="AA87" i="1"/>
  <c r="W87" i="1"/>
  <c r="O87" i="1"/>
  <c r="AA85" i="1"/>
  <c r="W85" i="1"/>
  <c r="AA84" i="1"/>
  <c r="O83" i="1"/>
  <c r="AA82" i="1"/>
  <c r="O82" i="1"/>
  <c r="AA81" i="1"/>
  <c r="Z81" i="1"/>
  <c r="O81" i="1"/>
  <c r="AA80" i="1"/>
  <c r="O80" i="1"/>
  <c r="AA78" i="1"/>
  <c r="W78" i="1"/>
  <c r="O78" i="1"/>
  <c r="AA77" i="1"/>
  <c r="W77" i="1"/>
  <c r="O77" i="1"/>
  <c r="AA76" i="1"/>
  <c r="W76" i="1"/>
  <c r="Z76" i="1" s="1"/>
  <c r="O76" i="1"/>
  <c r="AA75" i="1"/>
  <c r="W75" i="1"/>
  <c r="Z75" i="1" s="1"/>
  <c r="O75" i="1"/>
  <c r="W74" i="1"/>
  <c r="W73" i="1"/>
  <c r="W72" i="1"/>
  <c r="W70" i="1"/>
  <c r="O70" i="1"/>
  <c r="AA69" i="1"/>
  <c r="W69" i="1"/>
  <c r="O69" i="1"/>
  <c r="AA68" i="1"/>
  <c r="W68" i="1"/>
  <c r="O68" i="1"/>
  <c r="AA67" i="1"/>
  <c r="W67" i="1"/>
  <c r="O67" i="1"/>
  <c r="AA66" i="1"/>
  <c r="W66" i="1"/>
  <c r="O66" i="1"/>
  <c r="AA65" i="1"/>
  <c r="W65" i="1"/>
  <c r="O65" i="1"/>
  <c r="W64" i="1"/>
  <c r="O64" i="1"/>
  <c r="AA63" i="1"/>
  <c r="W63" i="1"/>
  <c r="O63" i="1"/>
  <c r="W62" i="1"/>
  <c r="O62" i="1"/>
  <c r="AA61" i="1"/>
  <c r="W61" i="1"/>
  <c r="O61" i="1"/>
  <c r="AA60" i="1"/>
  <c r="W60" i="1"/>
  <c r="O60" i="1"/>
  <c r="AA59" i="1"/>
  <c r="W59" i="1"/>
  <c r="O59" i="1"/>
  <c r="AA58" i="1"/>
  <c r="W58" i="1"/>
  <c r="Z58" i="1" s="1"/>
  <c r="O58" i="1"/>
  <c r="AA57" i="1"/>
  <c r="W57" i="1"/>
  <c r="O57" i="1"/>
  <c r="W56" i="1"/>
  <c r="O56" i="1"/>
  <c r="AA55" i="1"/>
  <c r="W55" i="1"/>
  <c r="Z55" i="1" s="1"/>
  <c r="O55" i="1"/>
  <c r="W54" i="1"/>
  <c r="O54" i="1"/>
  <c r="AA53" i="1"/>
  <c r="W53" i="1"/>
  <c r="O53" i="1"/>
  <c r="AA52" i="1"/>
  <c r="W52" i="1"/>
  <c r="O52" i="1"/>
  <c r="AA51" i="1"/>
  <c r="W51" i="1"/>
  <c r="Z51" i="1" s="1"/>
  <c r="O51" i="1"/>
  <c r="AA50" i="1"/>
  <c r="W50" i="1"/>
  <c r="O50" i="1"/>
  <c r="W49" i="1"/>
  <c r="AA48" i="1"/>
  <c r="W48" i="1"/>
  <c r="O48" i="1"/>
  <c r="AA47" i="1"/>
  <c r="W47" i="1"/>
  <c r="Z47" i="1" s="1"/>
  <c r="O47" i="1"/>
  <c r="W46" i="1"/>
  <c r="O46" i="1"/>
  <c r="AA45" i="1"/>
  <c r="W45" i="1"/>
  <c r="O45" i="1"/>
  <c r="AA44" i="1"/>
  <c r="W44" i="1"/>
  <c r="O44" i="1"/>
  <c r="AA43" i="1"/>
  <c r="W43" i="1"/>
  <c r="O43" i="1"/>
  <c r="AA42" i="1"/>
  <c r="W42" i="1"/>
  <c r="Z42" i="1" s="1"/>
  <c r="O42" i="1"/>
  <c r="W41" i="1"/>
  <c r="O41" i="1"/>
  <c r="AA40" i="1"/>
  <c r="W40" i="1"/>
  <c r="O40" i="1"/>
  <c r="AA39" i="1"/>
  <c r="W39" i="1"/>
  <c r="O39" i="1"/>
  <c r="W38" i="1"/>
  <c r="O38" i="1"/>
  <c r="AA37" i="1"/>
  <c r="W37" i="1"/>
  <c r="O37" i="1"/>
  <c r="AA36" i="1"/>
  <c r="W36" i="1"/>
  <c r="O36" i="1"/>
  <c r="AA35" i="1"/>
  <c r="W35" i="1"/>
  <c r="O35" i="1"/>
  <c r="AA34" i="1"/>
  <c r="W34" i="1"/>
  <c r="O34" i="1"/>
  <c r="W33" i="1"/>
  <c r="O33" i="1"/>
  <c r="AA32" i="1"/>
  <c r="W32" i="1"/>
  <c r="Z32" i="1" s="1"/>
  <c r="O32" i="1"/>
  <c r="AA31" i="1"/>
  <c r="W31" i="1"/>
  <c r="Z31" i="1" s="1"/>
  <c r="O31" i="1"/>
  <c r="W30" i="1"/>
  <c r="O30" i="1"/>
  <c r="AA29" i="1"/>
  <c r="W29" i="1"/>
  <c r="O29" i="1"/>
  <c r="AA28" i="1"/>
  <c r="W28" i="1"/>
  <c r="O28" i="1"/>
  <c r="AA27" i="1"/>
  <c r="W27" i="1"/>
  <c r="Z27" i="1" s="1"/>
  <c r="O27" i="1"/>
  <c r="AA26" i="1"/>
  <c r="W26" i="1"/>
  <c r="W25" i="1"/>
  <c r="O25" i="1"/>
  <c r="AA24" i="1"/>
  <c r="W24" i="1"/>
  <c r="O24" i="1"/>
  <c r="AA23" i="1"/>
  <c r="W23" i="1"/>
  <c r="Z23" i="1" s="1"/>
  <c r="O23" i="1"/>
  <c r="W22" i="1"/>
  <c r="O22" i="1"/>
  <c r="AA21" i="1"/>
  <c r="W21" i="1"/>
  <c r="O21" i="1"/>
  <c r="AA20" i="1"/>
  <c r="W20" i="1"/>
  <c r="O20" i="1"/>
  <c r="AA19" i="1"/>
  <c r="W19" i="1"/>
  <c r="O19" i="1"/>
  <c r="W18" i="1"/>
  <c r="AA17" i="1"/>
  <c r="W17" i="1"/>
  <c r="O17" i="1"/>
  <c r="AA16" i="1"/>
  <c r="W16" i="1"/>
  <c r="O16" i="1"/>
  <c r="AA15" i="1"/>
  <c r="W15" i="1"/>
  <c r="O15" i="1"/>
  <c r="AA14" i="1"/>
  <c r="W14" i="1"/>
  <c r="O14" i="1"/>
  <c r="AA13" i="1"/>
  <c r="W13" i="1"/>
  <c r="O13" i="1"/>
  <c r="AA12" i="1"/>
  <c r="W12" i="1"/>
  <c r="O12" i="1"/>
  <c r="AA11" i="1"/>
  <c r="W11" i="1"/>
  <c r="O11" i="1"/>
  <c r="AA10" i="1"/>
  <c r="W10" i="1"/>
  <c r="O10" i="1"/>
  <c r="AA9" i="1"/>
  <c r="W9" i="1"/>
  <c r="AA8" i="1"/>
  <c r="W8" i="1"/>
  <c r="O8" i="1"/>
  <c r="AA6" i="1"/>
  <c r="W6" i="1"/>
  <c r="O6" i="1"/>
  <c r="W5" i="1"/>
  <c r="AA5" i="1"/>
  <c r="AA4" i="1"/>
  <c r="W4" i="1"/>
  <c r="AA3" i="1"/>
  <c r="W3" i="1"/>
  <c r="W2" i="1"/>
  <c r="Z2" i="1" s="1"/>
  <c r="AA2" i="1"/>
  <c r="Z214" i="1" l="1"/>
  <c r="Z35" i="1"/>
  <c r="Z115" i="1"/>
  <c r="Z118" i="1"/>
  <c r="Z133" i="1"/>
  <c r="Z151" i="1"/>
  <c r="Z157" i="1"/>
  <c r="Z173" i="1"/>
  <c r="Z181" i="1"/>
  <c r="Z189" i="1"/>
  <c r="Z222" i="1"/>
  <c r="Z30" i="1"/>
  <c r="Z43" i="1"/>
  <c r="Z97" i="1"/>
  <c r="Z124" i="1"/>
  <c r="Z141" i="1"/>
  <c r="Z149" i="1"/>
  <c r="Z11" i="1"/>
  <c r="Z39" i="1"/>
  <c r="Z67" i="1"/>
  <c r="Z207" i="1"/>
  <c r="Z114" i="1"/>
  <c r="Z123" i="1"/>
  <c r="Z127" i="1"/>
  <c r="Z140" i="1"/>
  <c r="Z148" i="1"/>
  <c r="Z156" i="1"/>
  <c r="Z160" i="1"/>
  <c r="Z168" i="1"/>
  <c r="Z172" i="1"/>
  <c r="Z176" i="1"/>
  <c r="Z184" i="1"/>
  <c r="Z59" i="1"/>
  <c r="Z14" i="1"/>
  <c r="Z4" i="1"/>
  <c r="Z206" i="1"/>
  <c r="Z19" i="1"/>
  <c r="Z62" i="1"/>
  <c r="Z231" i="1"/>
  <c r="Z180" i="1"/>
  <c r="AA18" i="1"/>
  <c r="Z132" i="1"/>
  <c r="Z234" i="1"/>
  <c r="Z89" i="1"/>
  <c r="Z16" i="1"/>
  <c r="Z137" i="1"/>
  <c r="Z165" i="1"/>
  <c r="Z8" i="1"/>
  <c r="Z40" i="1"/>
  <c r="Z64" i="1"/>
  <c r="Z120" i="1"/>
  <c r="Z94" i="1"/>
  <c r="Z48" i="1"/>
  <c r="Z10" i="1"/>
  <c r="Z111" i="1"/>
  <c r="Z119" i="1"/>
  <c r="Z144" i="1"/>
  <c r="Z164" i="1"/>
  <c r="Z188" i="1"/>
  <c r="Z215" i="1"/>
  <c r="AA74" i="1"/>
  <c r="Z92" i="1"/>
  <c r="Z106" i="1"/>
  <c r="Z260" i="1"/>
  <c r="Z56" i="1"/>
  <c r="Z24" i="1"/>
  <c r="Z63" i="1"/>
  <c r="Z72" i="1"/>
  <c r="Z238" i="1"/>
  <c r="Z223" i="1"/>
  <c r="Z3" i="1"/>
  <c r="Z26" i="1"/>
  <c r="AC26" i="1" s="1"/>
  <c r="AA73" i="1"/>
  <c r="AA71" i="1"/>
  <c r="Z109" i="1"/>
  <c r="Z126" i="1"/>
  <c r="Z135" i="1"/>
  <c r="Z143" i="1"/>
  <c r="Z159" i="1"/>
  <c r="Z167" i="1"/>
  <c r="Z175" i="1"/>
  <c r="AA49" i="1"/>
  <c r="Z83" i="1"/>
  <c r="Z5" i="1"/>
  <c r="Z110" i="1"/>
  <c r="Z84" i="1"/>
  <c r="Z85" i="1"/>
  <c r="Z230" i="1"/>
  <c r="Z100" i="1"/>
  <c r="Z107" i="1"/>
  <c r="Z41" i="1"/>
  <c r="Z65" i="1"/>
  <c r="Z33" i="1"/>
  <c r="Z54" i="1"/>
  <c r="Z46" i="1"/>
  <c r="Z57" i="1"/>
  <c r="Z22" i="1"/>
  <c r="Z25" i="1"/>
  <c r="Z38" i="1"/>
  <c r="Z49" i="1"/>
  <c r="Z70" i="1"/>
  <c r="Z15" i="1"/>
  <c r="Z99" i="1"/>
  <c r="Z108" i="1"/>
  <c r="Z174" i="1"/>
  <c r="Z224" i="1"/>
  <c r="Z232" i="1"/>
  <c r="Z249" i="1"/>
  <c r="Z257" i="1"/>
  <c r="Z268" i="1"/>
  <c r="Z91" i="1"/>
  <c r="Z116" i="1"/>
  <c r="Z125" i="1"/>
  <c r="Z240" i="1"/>
  <c r="Z150" i="1"/>
  <c r="Z158" i="1"/>
  <c r="Z191" i="1"/>
  <c r="Z200" i="1"/>
  <c r="Z208" i="1"/>
  <c r="Z82" i="1"/>
  <c r="Z134" i="1"/>
  <c r="Z142" i="1"/>
  <c r="Z166" i="1"/>
  <c r="Z182" i="1"/>
  <c r="Z216" i="1"/>
  <c r="Z88" i="1"/>
  <c r="Z131" i="1"/>
  <c r="Z163" i="1"/>
  <c r="Z179" i="1"/>
  <c r="Z197" i="1"/>
  <c r="Z205" i="1"/>
  <c r="Z213" i="1"/>
  <c r="Z221" i="1"/>
  <c r="Z229" i="1"/>
  <c r="Z237" i="1"/>
  <c r="Z239" i="1"/>
  <c r="Z246" i="1"/>
  <c r="Z248" i="1"/>
  <c r="Z254" i="1"/>
  <c r="Z256" i="1"/>
  <c r="Z267" i="1"/>
  <c r="Z105" i="1"/>
  <c r="Z122" i="1"/>
  <c r="Z139" i="1"/>
  <c r="Z147" i="1"/>
  <c r="Z171" i="1"/>
  <c r="Z187" i="1"/>
  <c r="Z96" i="1"/>
  <c r="Z113" i="1"/>
  <c r="Z155" i="1"/>
  <c r="Z78" i="1"/>
  <c r="AA83" i="1"/>
  <c r="Z73" i="1"/>
  <c r="Z50" i="1"/>
  <c r="Z34" i="1"/>
  <c r="Z66" i="1"/>
  <c r="Z183" i="1"/>
  <c r="Z192" i="1"/>
  <c r="Z201" i="1"/>
  <c r="Z209" i="1"/>
  <c r="Z217" i="1"/>
  <c r="Z225" i="1"/>
  <c r="Z233" i="1"/>
  <c r="Z241" i="1"/>
  <c r="Z250" i="1"/>
  <c r="Z259" i="1"/>
  <c r="Z9" i="1"/>
  <c r="AC9" i="1" s="1"/>
  <c r="Z17" i="1"/>
  <c r="AA72" i="1"/>
  <c r="Z74" i="1"/>
  <c r="Z18" i="1"/>
  <c r="Z138" i="1"/>
  <c r="Z162" i="1"/>
  <c r="Z186" i="1"/>
  <c r="Z220" i="1"/>
  <c r="Z236" i="1"/>
  <c r="Z244" i="1"/>
  <c r="Z13" i="1"/>
  <c r="Z53" i="1"/>
  <c r="Z61" i="1"/>
  <c r="Z69" i="1"/>
  <c r="Z87" i="1"/>
  <c r="Z95" i="1"/>
  <c r="Z170" i="1"/>
  <c r="Z196" i="1"/>
  <c r="Z228" i="1"/>
  <c r="Z253" i="1"/>
  <c r="Z21" i="1"/>
  <c r="Z37" i="1"/>
  <c r="Z77" i="1"/>
  <c r="Z178" i="1"/>
  <c r="Z204" i="1"/>
  <c r="AD288" i="1" s="1"/>
  <c r="Z29" i="1"/>
  <c r="Z45" i="1"/>
  <c r="Z130" i="1"/>
  <c r="Z154" i="1"/>
  <c r="Z145" i="1"/>
  <c r="Z161" i="1"/>
  <c r="Z185" i="1"/>
  <c r="Z203" i="1"/>
  <c r="Z211" i="1"/>
  <c r="Z219" i="1"/>
  <c r="Z227" i="1"/>
  <c r="Z235" i="1"/>
  <c r="Z243" i="1"/>
  <c r="Z252" i="1"/>
  <c r="Z261" i="1"/>
  <c r="Z121" i="1"/>
  <c r="Z169" i="1"/>
  <c r="Z195" i="1"/>
  <c r="Z12" i="1"/>
  <c r="Z20" i="1"/>
  <c r="Z28" i="1"/>
  <c r="Z36" i="1"/>
  <c r="Z44" i="1"/>
  <c r="Z52" i="1"/>
  <c r="Z60" i="1"/>
  <c r="Z68" i="1"/>
  <c r="Z103" i="1"/>
  <c r="Z112" i="1"/>
  <c r="Z146" i="1"/>
  <c r="Z212" i="1"/>
  <c r="Z153" i="1"/>
  <c r="Z177" i="1"/>
  <c r="Z71" i="1"/>
  <c r="Z7" i="1"/>
  <c r="Z6" i="1"/>
</calcChain>
</file>

<file path=xl/sharedStrings.xml><?xml version="1.0" encoding="utf-8"?>
<sst xmlns="http://schemas.openxmlformats.org/spreadsheetml/2006/main" count="1173" uniqueCount="363">
  <si>
    <t>Liga</t>
  </si>
  <si>
    <t>NAME</t>
  </si>
  <si>
    <t>Faktor</t>
  </si>
  <si>
    <t>POS</t>
  </si>
  <si>
    <t>DoB</t>
  </si>
  <si>
    <t>NAT</t>
  </si>
  <si>
    <t>Punktwert
18/19</t>
  </si>
  <si>
    <t>A</t>
  </si>
  <si>
    <t>B</t>
  </si>
  <si>
    <t>C</t>
  </si>
  <si>
    <t>D1</t>
  </si>
  <si>
    <t>D2F</t>
  </si>
  <si>
    <t>D2D</t>
  </si>
  <si>
    <t>GP
18/19</t>
  </si>
  <si>
    <t>LG</t>
  </si>
  <si>
    <t>G
18/19</t>
  </si>
  <si>
    <t>A
18/19</t>
  </si>
  <si>
    <t>G+A
18/19</t>
  </si>
  <si>
    <t>+/-</t>
  </si>
  <si>
    <t>GP/LG</t>
  </si>
  <si>
    <t>1 + 
GP/1000</t>
  </si>
  <si>
    <t>Liga
Faktor</t>
  </si>
  <si>
    <t>Alter</t>
  </si>
  <si>
    <t>D/F</t>
  </si>
  <si>
    <t>Spieler
Faktor</t>
  </si>
  <si>
    <t>GP Faktor</t>
  </si>
  <si>
    <t>Punktwert
19/20</t>
  </si>
  <si>
    <t>ADAMI FRANCESCO</t>
  </si>
  <si>
    <t>F</t>
  </si>
  <si>
    <t>ITA</t>
  </si>
  <si>
    <t>2,0</t>
  </si>
  <si>
    <t>EBEL</t>
  </si>
  <si>
    <t>ALAGIC ADIS</t>
  </si>
  <si>
    <t>SLO</t>
  </si>
  <si>
    <t>0,0</t>
  </si>
  <si>
    <t>1,0</t>
  </si>
  <si>
    <t>ALTHUBER IVAN</t>
  </si>
  <si>
    <t>D</t>
  </si>
  <si>
    <t>1,5</t>
  </si>
  <si>
    <t>ALTMANN MARIO</t>
  </si>
  <si>
    <t>AUT</t>
  </si>
  <si>
    <t>2,5</t>
  </si>
  <si>
    <t>ANDERGASSEN RAPHAEL</t>
  </si>
  <si>
    <t>AUER THOMAS</t>
  </si>
  <si>
    <t>AVIANI MIKE</t>
  </si>
  <si>
    <t>CRO</t>
  </si>
  <si>
    <t>BACHER STEFAN</t>
  </si>
  <si>
    <t>BAN CHRISTIAN</t>
  </si>
  <si>
    <t>NHL</t>
  </si>
  <si>
    <t>KHL</t>
  </si>
  <si>
    <t>FIN1</t>
  </si>
  <si>
    <t>SUI1</t>
  </si>
  <si>
    <t>BAN DANIEL</t>
  </si>
  <si>
    <t>SWE1</t>
  </si>
  <si>
    <t>AHL</t>
  </si>
  <si>
    <t>GER1</t>
  </si>
  <si>
    <t>CZE1</t>
  </si>
  <si>
    <t>ECHL</t>
  </si>
  <si>
    <t>CHL</t>
  </si>
  <si>
    <t>FRA1</t>
  </si>
  <si>
    <t>ITA1</t>
  </si>
  <si>
    <t>SUI2</t>
  </si>
  <si>
    <t>SVK1</t>
  </si>
  <si>
    <t>SWE2</t>
  </si>
  <si>
    <t>AlpsHL ITA</t>
  </si>
  <si>
    <t>Asia League</t>
  </si>
  <si>
    <t>40+</t>
  </si>
  <si>
    <t>BLR1</t>
  </si>
  <si>
    <t>BARTOS DAVID</t>
  </si>
  <si>
    <t>CZE</t>
  </si>
  <si>
    <t>3,0</t>
  </si>
  <si>
    <t>DEN1</t>
  </si>
  <si>
    <t>FIN2</t>
  </si>
  <si>
    <t>GBR1</t>
  </si>
  <si>
    <t>GER2</t>
  </si>
  <si>
    <t>NOR1</t>
  </si>
  <si>
    <t>SPHL</t>
  </si>
  <si>
    <t>WHL</t>
  </si>
  <si>
    <t>CZE2</t>
  </si>
  <si>
    <t>IHL</t>
  </si>
  <si>
    <t>POL1</t>
  </si>
  <si>
    <t>SVK2</t>
  </si>
  <si>
    <t>AlpsHL AUT/SLO</t>
  </si>
  <si>
    <t>andere</t>
  </si>
  <si>
    <t>BASIC LUKA</t>
  </si>
  <si>
    <t>BENETTI FEDERICO</t>
  </si>
  <si>
    <t>BERNARD ANTON</t>
  </si>
  <si>
    <t>BERNARD MATTIA</t>
  </si>
  <si>
    <t>BEROUN JIRI</t>
  </si>
  <si>
    <t>BISCHOFBERGER JOHANNES</t>
  </si>
  <si>
    <t>BONA PATRICK</t>
  </si>
  <si>
    <t>BORGATELLO CHRISTIAN</t>
  </si>
  <si>
    <t>BORUTA ANTONIN</t>
  </si>
  <si>
    <t>BREUß PATRICK</t>
  </si>
  <si>
    <t>0,5</t>
  </si>
  <si>
    <t>BRINE DAVID</t>
  </si>
  <si>
    <t>BRUCKER MARCO</t>
  </si>
  <si>
    <t>BRUGNOLI JOEL</t>
  </si>
  <si>
    <t>BRUNNER NICO</t>
  </si>
  <si>
    <t>BRUS MIHA</t>
  </si>
  <si>
    <t>BUSTREO PAOLO</t>
  </si>
  <si>
    <t>CALETTI EDOARDO</t>
  </si>
  <si>
    <t>CASETTI LORENZO</t>
  </si>
  <si>
    <t>CASTLUNGER MARTIN</t>
  </si>
  <si>
    <t>CIJAN ALEXANDER</t>
  </si>
  <si>
    <t>CIMZAR TADEJ</t>
  </si>
  <si>
    <t>CIP RADEK</t>
  </si>
  <si>
    <t>CIRTEK PHILIPP</t>
  </si>
  <si>
    <t>CLEMENTI HANNES</t>
  </si>
  <si>
    <t>CONSTANTIN SOEL DAVID</t>
  </si>
  <si>
    <t>CSAMANGO STEPAN</t>
  </si>
  <si>
    <t>CUMA TYLER</t>
  </si>
  <si>
    <t>DA TOS MANUEL</t>
  </si>
  <si>
    <t>DE BIASIO FRANCESCO</t>
  </si>
  <si>
    <t>DEANESI DENNY</t>
  </si>
  <si>
    <t>DEMETZ IVAN</t>
  </si>
  <si>
    <t>DI DIOMETE DEVIN ROBERT</t>
  </si>
  <si>
    <t>DICASMIRRO NATHAN</t>
  </si>
  <si>
    <t>DINHOPEL FLORIAN</t>
  </si>
  <si>
    <t>DINHOPEL TOBIAS</t>
  </si>
  <si>
    <t>DRASCHKOWITZ CHRISTOPH</t>
  </si>
  <si>
    <t>DULLER CHRISTOPH</t>
  </si>
  <si>
    <t>EASTMAN DEREK</t>
  </si>
  <si>
    <t>EGGER ALEXANDER</t>
  </si>
  <si>
    <t>EISATH ALEXANDER</t>
  </si>
  <si>
    <t>ELLISCASIS DANNY</t>
  </si>
  <si>
    <t>ERLACHER DANIEL</t>
  </si>
  <si>
    <t>ERLACHER THOMAS</t>
  </si>
  <si>
    <t>FECHTIG BERNHARD</t>
  </si>
  <si>
    <t>FEICHTNER ALEXANDER</t>
  </si>
  <si>
    <t>FEIX CHRISTOPHER</t>
  </si>
  <si>
    <t>FEKETE DANIEL</t>
  </si>
  <si>
    <t>EHÖ</t>
  </si>
  <si>
    <t>FEKTI ADAM</t>
  </si>
  <si>
    <t>FELICETTI LUCA</t>
  </si>
  <si>
    <t>FISCHER MARIO</t>
  </si>
  <si>
    <t>FRANK DANIEL</t>
  </si>
  <si>
    <t>FRANZ DAVID</t>
  </si>
  <si>
    <t>FRANZA LUCA</t>
  </si>
  <si>
    <t>FREI ALEX</t>
  </si>
  <si>
    <t>FRIGO LUCA</t>
  </si>
  <si>
    <t>FUSSENEGGER JÜRGEN</t>
  </si>
  <si>
    <t>GABRI RADOVAN</t>
  </si>
  <si>
    <t>GAFFAL PATRICK</t>
  </si>
  <si>
    <t>GANAHL MANUEL</t>
  </si>
  <si>
    <t>GANDER MARKUS</t>
  </si>
  <si>
    <t>GEIER MANUEL</t>
  </si>
  <si>
    <t>GEIER STEFAN</t>
  </si>
  <si>
    <t>GELLERT ALEXANDER</t>
  </si>
  <si>
    <t>GLANZNIG FABIAN</t>
  </si>
  <si>
    <t>GERA DANIEL</t>
  </si>
  <si>
    <t>GRABHER MEIER MARTIN</t>
  </si>
  <si>
    <t>GRASBÖCK SVEN</t>
  </si>
  <si>
    <t>GROßLERCHER JULIAN</t>
  </si>
  <si>
    <t>GROZNIK BOSTJAN</t>
  </si>
  <si>
    <t>HACKHOFER FABIAN</t>
  </si>
  <si>
    <t>HAIDINGER CHRISTIAN</t>
  </si>
  <si>
    <t>HARAND PATRICK</t>
  </si>
  <si>
    <t>HARI JANOS</t>
  </si>
  <si>
    <t>HUN</t>
  </si>
  <si>
    <t>HARTL NIKOLAUS</t>
  </si>
  <si>
    <t>HÄUßLE STEFAN</t>
  </si>
  <si>
    <t>HEBAR ANDREJ</t>
  </si>
  <si>
    <t>HEINRICH DOMINIQUE</t>
  </si>
  <si>
    <t>HELFER ARMIN</t>
  </si>
  <si>
    <t>HERBURGER RAPHAEL</t>
  </si>
  <si>
    <t>HERZOG CHRISTOPH</t>
  </si>
  <si>
    <t>HOCHFILZER HENRIK</t>
  </si>
  <si>
    <t>HOCHKOFLER PETER</t>
  </si>
  <si>
    <t>HOFER ARMIN</t>
  </si>
  <si>
    <t>HOFER FABIO</t>
  </si>
  <si>
    <t>HOFER ROLAND</t>
  </si>
  <si>
    <t>IBERER FLORIAN</t>
  </si>
  <si>
    <t>IORI DIEGO</t>
  </si>
  <si>
    <t>JANCAR MATIC</t>
  </si>
  <si>
    <t>KALAN LUKA</t>
  </si>
  <si>
    <t>KOBLAR GREGOR</t>
  </si>
  <si>
    <t>KOCH THOMAS</t>
  </si>
  <si>
    <t>KOCZERA PHILIPP</t>
  </si>
  <si>
    <t>KOFLER TOBIAS</t>
  </si>
  <si>
    <t>KOGER DANIEL</t>
  </si>
  <si>
    <t>KOREN GAL</t>
  </si>
  <si>
    <t>KOSTNER BENJAMIN</t>
  </si>
  <si>
    <t>KOSTNER FABIO</t>
  </si>
  <si>
    <t>KOSTNER JULIAN</t>
  </si>
  <si>
    <t>KOSTNER SIMON</t>
  </si>
  <si>
    <t>KRALJ MATIC</t>
  </si>
  <si>
    <t>KRISTLER ANDREAS</t>
  </si>
  <si>
    <t>KUCHINKA CLEMENS</t>
  </si>
  <si>
    <t>KUDELKA TOMAS</t>
  </si>
  <si>
    <t>LACEDELLI FEDERICO</t>
  </si>
  <si>
    <t>LAKOS ANDRE</t>
  </si>
  <si>
    <t>LAKOS PHILIPPE</t>
  </si>
  <si>
    <t>LATTNER JAN</t>
  </si>
  <si>
    <t>LATUSA MANUEL</t>
  </si>
  <si>
    <t>LEBLER BRIAN</t>
  </si>
  <si>
    <t>3,5</t>
  </si>
  <si>
    <t>LENES PETER</t>
  </si>
  <si>
    <t>LOIBNEGGER LUCAS</t>
  </si>
  <si>
    <t>LOIK CURTIS</t>
  </si>
  <si>
    <t>LUKAS PHILIPP</t>
  </si>
  <si>
    <t>LUKAS ROBERT</t>
  </si>
  <si>
    <t>LUTZ ANDREAS</t>
  </si>
  <si>
    <t>MACIERZYNSKI KEVIN</t>
  </si>
  <si>
    <t>MAFFIA DANIEL</t>
  </si>
  <si>
    <t>MAGOVAC ALEKSANDAR</t>
  </si>
  <si>
    <t>MAIR STEFAN</t>
  </si>
  <si>
    <t>MAIRITSCH MARTIN</t>
  </si>
  <si>
    <t>MARCHETTI MICHELE</t>
  </si>
  <si>
    <t>MARCHETTI STEFANO</t>
  </si>
  <si>
    <t>MATUS RADIM</t>
  </si>
  <si>
    <t>MESSNER MICHAEL</t>
  </si>
  <si>
    <t>MICELLI ANGELO</t>
  </si>
  <si>
    <t>MIGLIORANZI ENRICO</t>
  </si>
  <si>
    <t>MITGUTSCH DAVID</t>
  </si>
  <si>
    <t>MODERER KEVIN</t>
  </si>
  <si>
    <t>MONFERONE JARI</t>
  </si>
  <si>
    <t>MOSER ANDREA</t>
  </si>
  <si>
    <t>MRAZEK PETR</t>
  </si>
  <si>
    <t>NATTER DANIEL</t>
  </si>
  <si>
    <t>NEMEC ERIK</t>
  </si>
  <si>
    <t>NETIK TOMAS</t>
  </si>
  <si>
    <t>NÖDL ANDREAS</t>
  </si>
  <si>
    <t>NOVAK PATRIK</t>
  </si>
  <si>
    <t>OBERDORFER HANNES</t>
  </si>
  <si>
    <t>OBERKOFLER DANIEL</t>
  </si>
  <si>
    <t>OBERMAIR BENNO</t>
  </si>
  <si>
    <t>OBERRAUCH MAX</t>
  </si>
  <si>
    <t>ORAZE MARTIN</t>
  </si>
  <si>
    <t>ORSAGH FIEP</t>
  </si>
  <si>
    <t>PALLESTRANG ALEXANDER</t>
  </si>
  <si>
    <t>PANCE ERIC</t>
  </si>
  <si>
    <t>PASTOR TOMAS</t>
  </si>
  <si>
    <t>PEDEVILLA FLORIAN</t>
  </si>
  <si>
    <t>PERKOVICH NATHAN</t>
  </si>
  <si>
    <t>PESJAK MIHA</t>
  </si>
  <si>
    <t>PETAN ALEXANDER</t>
  </si>
  <si>
    <t>PETELIN LUKA</t>
  </si>
  <si>
    <t>PETER PATRICK</t>
  </si>
  <si>
    <t>PETRIK BENJAMIN</t>
  </si>
  <si>
    <t>PETRIK NIKOLAS</t>
  </si>
  <si>
    <t>PETROVITZ MARIO</t>
  </si>
  <si>
    <t>PIETROBON STEPHEN</t>
  </si>
  <si>
    <t>PIRMANN MARKUS</t>
  </si>
  <si>
    <t>PLANKO DAVID</t>
  </si>
  <si>
    <t>PLATZER PATRICK</t>
  </si>
  <si>
    <t>PLIHAL TOMAS</t>
  </si>
  <si>
    <t>PLUTNAR MICHAL</t>
  </si>
  <si>
    <t>POHL JAN</t>
  </si>
  <si>
    <t>PUSCHNIK KEVIN</t>
  </si>
  <si>
    <t>PUSKARICH MARIO</t>
  </si>
  <si>
    <t>PUTNIK PHILIP</t>
  </si>
  <si>
    <t>RACUK MAREK</t>
  </si>
  <si>
    <t>RAFFL THOMAS</t>
  </si>
  <si>
    <t>RAJSAR SASO</t>
  </si>
  <si>
    <t>RASKA ADAM</t>
  </si>
  <si>
    <t>RATZ PATRICK</t>
  </si>
  <si>
    <t>RAUCHENWALD ALEXANDER</t>
  </si>
  <si>
    <t>REINTHALER KRISTOF</t>
  </si>
  <si>
    <t>RIENER YOUSSEF</t>
  </si>
  <si>
    <t>RIZZO PATRICK</t>
  </si>
  <si>
    <t>ROTTER RAFAEL</t>
  </si>
  <si>
    <t>SAMARDZIC SMAIL</t>
  </si>
  <si>
    <t>SARAUER ANDREW</t>
  </si>
  <si>
    <t>SARINGER DOMINIQUE</t>
  </si>
  <si>
    <t>SARPATKI TAMAS ROBERT</t>
  </si>
  <si>
    <t>SCANDELLA GIULIO</t>
  </si>
  <si>
    <t>SCHENNACH BENEDIKT</t>
  </si>
  <si>
    <t>SCHERNTHANER JOHANNES</t>
  </si>
  <si>
    <t>SCHETTINA KEVIN</t>
  </si>
  <si>
    <t>SCHIECHL MICHAEL</t>
  </si>
  <si>
    <t>SCHLACHER MARKUS</t>
  </si>
  <si>
    <t>SCHNEIDER PETER</t>
  </si>
  <si>
    <t>SCHOLZ FABIAN</t>
  </si>
  <si>
    <t>SCHRAMM FABIO</t>
  </si>
  <si>
    <t>SCHUMNIG MARTIN</t>
  </si>
  <si>
    <t>SCHWEITZER VIKTOR</t>
  </si>
  <si>
    <t>SEDIVY ONDREJ</t>
  </si>
  <si>
    <t>SELAN MAKS</t>
  </si>
  <si>
    <t>SENONER GABRIEL</t>
  </si>
  <si>
    <t>SETZINGER OLIVER</t>
  </si>
  <si>
    <t>SIUTZ PHILIP</t>
  </si>
  <si>
    <t>SKRBEK PAVEL</t>
  </si>
  <si>
    <t>SLIVNIK DAVID</t>
  </si>
  <si>
    <t>SNOJ CRT</t>
  </si>
  <si>
    <t>SODJA URBAN</t>
  </si>
  <si>
    <t>SOFRON ISTVAN</t>
  </si>
  <si>
    <t>SOTLAR JURE</t>
  </si>
  <si>
    <t>SOTTSASS CESARE</t>
  </si>
  <si>
    <t>SPACEK MAREK</t>
  </si>
  <si>
    <t>SPANNRING PATRICK</t>
  </si>
  <si>
    <t>SPINELL THOMAS</t>
  </si>
  <si>
    <t>STACH LUBOMIR</t>
  </si>
  <si>
    <t>STEFAN DANIEL</t>
  </si>
  <si>
    <t>STEHLIK JAKUB</t>
  </si>
  <si>
    <t>STEVAN MICHELE</t>
  </si>
  <si>
    <t>STROHMEIER RUPERT</t>
  </si>
  <si>
    <t>SULLIVAN MICHAEL</t>
  </si>
  <si>
    <t>SULLMANN ALEX</t>
  </si>
  <si>
    <t>SULLMANN MICHAEL</t>
  </si>
  <si>
    <t>SVETE ZIGA</t>
  </si>
  <si>
    <t>SZIRANYI BENCE</t>
  </si>
  <si>
    <t>TAUBER LUKAS</t>
  </si>
  <si>
    <t>TAVZELJ ANDREJ</t>
  </si>
  <si>
    <t>TEJNOR DOMINIK</t>
  </si>
  <si>
    <t>TESSARI MATTEO</t>
  </si>
  <si>
    <t>TRATTNIG MATTHIAS</t>
  </si>
  <si>
    <t>TRAVERSA TOMMASO</t>
  </si>
  <si>
    <t>TSCHERNUTTER JÜRGEN</t>
  </si>
  <si>
    <t>TUDIN DANIEL</t>
  </si>
  <si>
    <t>UDUC AL3AZ</t>
  </si>
  <si>
    <t>UNTERWEGER CLEMENS</t>
  </si>
  <si>
    <t>VIGL CHRISTOPH</t>
  </si>
  <si>
    <t>VINATZER GABRIEL</t>
  </si>
  <si>
    <t>WALDHAUSER GEORG</t>
  </si>
  <si>
    <t>WIEDMAIER STEFAN</t>
  </si>
  <si>
    <t>WIESER FLORIAN</t>
  </si>
  <si>
    <t>WILFAN FRANZ</t>
  </si>
  <si>
    <t>WILFAN MAXIMILIAN</t>
  </si>
  <si>
    <t>WILLEIT CHRISTIAN</t>
  </si>
  <si>
    <t>WINZIG DIETHARD</t>
  </si>
  <si>
    <t>WINZIG PHILIPP</t>
  </si>
  <si>
    <t>WIRL KEVIN</t>
  </si>
  <si>
    <t>WOGER DANIEL</t>
  </si>
  <si>
    <t>WOLF MARCEL</t>
  </si>
  <si>
    <t>WOLF PIERRE</t>
  </si>
  <si>
    <t>ZANATTA MICHAEL ANGELO</t>
  </si>
  <si>
    <t>ZANDONELLA LUCA</t>
  </si>
  <si>
    <t>ZANOSKI TOM</t>
  </si>
  <si>
    <t>ZUCAL KEVIN</t>
  </si>
  <si>
    <t>ZUSEVICS ZINTIS NAURIS</t>
  </si>
  <si>
    <t>HUNDERTPFUND THOMAS</t>
  </si>
  <si>
    <t>WITTING MARCEL</t>
  </si>
  <si>
    <t>RICHTER MARCO</t>
  </si>
  <si>
    <t>KREUZER PHILIPP</t>
  </si>
  <si>
    <t>Lindner Philipp</t>
  </si>
  <si>
    <t>Grafenthin Dominik</t>
  </si>
  <si>
    <t>Kainz Lukas</t>
  </si>
  <si>
    <t>Haudum Lukas</t>
  </si>
  <si>
    <t>STRONG STEVEN</t>
  </si>
  <si>
    <t>Ulmer Martin</t>
  </si>
  <si>
    <t>Fraser</t>
  </si>
  <si>
    <t>Bjorkstrand</t>
  </si>
  <si>
    <t>Collins</t>
  </si>
  <si>
    <t>Maxa</t>
  </si>
  <si>
    <t>Pollastrone</t>
  </si>
  <si>
    <t>Romig Emilio</t>
  </si>
  <si>
    <t>G</t>
  </si>
  <si>
    <t>Schmidt Alexander</t>
  </si>
  <si>
    <t>Mangene</t>
  </si>
  <si>
    <t>Schmidt Kevin</t>
  </si>
  <si>
    <t>Wolf Raphael</t>
  </si>
  <si>
    <t>Gill</t>
  </si>
  <si>
    <t>Kornelli</t>
  </si>
  <si>
    <t>Kosmachuk</t>
  </si>
  <si>
    <t>Lanzinger</t>
  </si>
  <si>
    <t>Wohlfahrt</t>
  </si>
  <si>
    <t>Wappis</t>
  </si>
  <si>
    <t>Wachter</t>
  </si>
  <si>
    <t>Beskorovany</t>
  </si>
  <si>
    <t>Urbanek</t>
  </si>
  <si>
    <t>Zauner Sebastian</t>
  </si>
  <si>
    <t>Punktwert
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</si>
</sst>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dd\.mm\.yyyy"/>
    <numFmt numFmtId="167" formatCode="\U#"/>
  </numFmts>
  <fonts count="6" x14ac:knownFonts="1">
    <font>
      <sz val="10"/>
      <color rgb="FF000000"/>
      <name val="Arial"/>
    </font>
    <font>
      <sz val="12"/>
      <name val="Calibri"/>
    </font>
    <font>
      <sz val="10"/>
      <name val="Arial"/>
    </font>
    <font>
      <b/>
      <sz val="12"/>
      <name val="Calibri"/>
    </font>
    <font>
      <sz val="12"/>
      <color rgb="FF000000"/>
      <name val="Calibri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2" fontId="1" fillId="2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right" vertical="top"/>
    </xf>
    <xf numFmtId="167" fontId="1" fillId="0" borderId="2" xfId="0" applyNumberFormat="1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167" fontId="1" fillId="0" borderId="4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14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2" fillId="2" borderId="0" xfId="0" applyFont="1" applyFill="1"/>
    <xf numFmtId="0" fontId="1" fillId="0" borderId="0" xfId="0" applyFont="1" applyFill="1" applyBorder="1" applyAlignment="1">
      <alignment horizontal="left" vertical="top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0" xfId="0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012"/>
  <sheetViews>
    <sheetView tabSelected="1" topLeftCell="A265" workbookViewId="0">
      <selection activeCell="AD271" sqref="AD271:AD274"/>
    </sheetView>
  </sheetViews>
  <sheetFormatPr baseColWidth="10" defaultColWidth="14.42578125" defaultRowHeight="15.75" customHeight="1" x14ac:dyDescent="0.2"/>
  <cols>
    <col min="1" max="1" width="27.7109375" customWidth="1"/>
    <col min="2" max="2" width="4.85546875" customWidth="1"/>
    <col min="3" max="3" width="11.5703125" customWidth="1"/>
    <col min="4" max="4" width="5.5703125" customWidth="1"/>
    <col min="5" max="6" width="10.85546875" customWidth="1"/>
    <col min="7" max="12" width="5.85546875" hidden="1" customWidth="1"/>
    <col min="13" max="13" width="5" customWidth="1"/>
    <col min="14" max="14" width="6.7109375" customWidth="1"/>
    <col min="15" max="15" width="3.42578125" customWidth="1"/>
    <col min="16" max="18" width="6.7109375" customWidth="1"/>
    <col min="19" max="19" width="3.85546875" customWidth="1"/>
    <col min="20" max="20" width="8" customWidth="1"/>
    <col min="21" max="21" width="9.140625" customWidth="1"/>
    <col min="22" max="22" width="16.42578125" bestFit="1" customWidth="1"/>
    <col min="23" max="26" width="7.5703125" customWidth="1"/>
    <col min="27" max="27" width="10.140625" customWidth="1"/>
    <col min="28" max="29" width="11.140625" customWidth="1"/>
    <col min="31" max="31" width="16.140625" customWidth="1"/>
    <col min="32" max="32" width="7.5703125" customWidth="1"/>
    <col min="33" max="33" width="6" customWidth="1"/>
    <col min="34" max="34" width="7.5703125" customWidth="1"/>
  </cols>
  <sheetData>
    <row r="1" spans="1:30" ht="37.5" customHeight="1" x14ac:dyDescent="0.2">
      <c r="A1" s="2" t="s">
        <v>1</v>
      </c>
      <c r="B1" s="3" t="s">
        <v>3</v>
      </c>
      <c r="C1" s="4" t="s">
        <v>4</v>
      </c>
      <c r="D1" s="3" t="s">
        <v>5</v>
      </c>
      <c r="E1" s="3" t="s">
        <v>6</v>
      </c>
      <c r="F1" s="3" t="s">
        <v>26</v>
      </c>
      <c r="G1" s="5" t="s">
        <v>7</v>
      </c>
      <c r="H1" s="5" t="s">
        <v>8</v>
      </c>
      <c r="I1" s="5" t="s">
        <v>9</v>
      </c>
      <c r="J1" s="6" t="s">
        <v>10</v>
      </c>
      <c r="K1" s="1" t="s">
        <v>11</v>
      </c>
      <c r="L1" s="5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8" t="s">
        <v>18</v>
      </c>
      <c r="T1" s="7" t="s">
        <v>19</v>
      </c>
      <c r="U1" s="7" t="s">
        <v>20</v>
      </c>
      <c r="V1" s="7" t="s">
        <v>0</v>
      </c>
      <c r="W1" s="5" t="s">
        <v>21</v>
      </c>
      <c r="X1" s="5" t="s">
        <v>22</v>
      </c>
      <c r="Y1" s="5" t="s">
        <v>23</v>
      </c>
      <c r="Z1" s="9" t="s">
        <v>24</v>
      </c>
      <c r="AA1" s="9" t="s">
        <v>25</v>
      </c>
      <c r="AB1" s="10" t="s">
        <v>26</v>
      </c>
      <c r="AC1" s="11" t="s">
        <v>362</v>
      </c>
    </row>
    <row r="2" spans="1:30" x14ac:dyDescent="0.2">
      <c r="A2" s="12" t="s">
        <v>27</v>
      </c>
      <c r="B2" s="13" t="s">
        <v>28</v>
      </c>
      <c r="C2" s="14">
        <v>31362</v>
      </c>
      <c r="D2" s="13" t="s">
        <v>29</v>
      </c>
      <c r="E2" s="13" t="s">
        <v>30</v>
      </c>
      <c r="F2" s="13"/>
      <c r="G2" s="15">
        <v>0.5</v>
      </c>
      <c r="H2" s="15">
        <v>0.4</v>
      </c>
      <c r="I2" s="15">
        <v>0.33300000000000002</v>
      </c>
      <c r="J2" s="15">
        <v>0.375</v>
      </c>
      <c r="K2" s="15">
        <v>0.2</v>
      </c>
      <c r="L2" s="16"/>
      <c r="N2" s="17"/>
      <c r="O2" s="17"/>
      <c r="P2" s="17"/>
      <c r="Q2" s="17"/>
      <c r="R2" s="17">
        <f t="shared" ref="R2:R65" si="0">P2+Q2</f>
        <v>0</v>
      </c>
      <c r="S2" s="17"/>
      <c r="T2" s="18"/>
      <c r="U2" s="17"/>
      <c r="V2" s="17"/>
      <c r="W2" s="19" t="str">
        <f>IF(ISERROR(VLOOKUP(V2,Helper!$A$2:$B$33,2,FALSE)),"",VLOOKUP(V2,Helper!$A$2:$B$33,2,FALSE))</f>
        <v/>
      </c>
      <c r="X2" s="19">
        <v>1.3</v>
      </c>
      <c r="Y2" s="19" t="e">
        <f t="shared" ref="Y2:Y17" si="1">IF(ISBLANK(IF(B2="F",R2,R2))/N2,"0",IF(B2="D",R2,R2+S2))/N2</f>
        <v>#DIV/0!</v>
      </c>
      <c r="Z2" s="19" t="e">
        <f t="shared" ref="Z2:Z268" si="2">W2*X2*Y2</f>
        <v>#VALUE!</v>
      </c>
      <c r="AA2" s="19">
        <f t="shared" ref="AA2:AA7" si="3">(T2*U2*2)</f>
        <v>0</v>
      </c>
      <c r="AB2" s="13">
        <f>F2</f>
        <v>0</v>
      </c>
      <c r="AC2" s="20"/>
    </row>
    <row r="3" spans="1:30" x14ac:dyDescent="0.2">
      <c r="A3" s="12" t="s">
        <v>32</v>
      </c>
      <c r="B3" s="13" t="s">
        <v>28</v>
      </c>
      <c r="C3" s="14">
        <v>34506</v>
      </c>
      <c r="D3" s="13" t="s">
        <v>33</v>
      </c>
      <c r="E3" s="13" t="s">
        <v>35</v>
      </c>
      <c r="F3" s="13">
        <v>1</v>
      </c>
      <c r="G3" s="15">
        <v>0.25</v>
      </c>
      <c r="H3" s="15">
        <v>0.1</v>
      </c>
      <c r="I3" s="21"/>
      <c r="J3" s="15">
        <v>0.25</v>
      </c>
      <c r="K3" s="15">
        <v>0.6</v>
      </c>
      <c r="L3" s="16"/>
      <c r="N3" s="17">
        <v>30</v>
      </c>
      <c r="O3" s="17">
        <v>40</v>
      </c>
      <c r="P3" s="17">
        <v>7</v>
      </c>
      <c r="Q3" s="17">
        <v>16</v>
      </c>
      <c r="R3" s="17">
        <f t="shared" si="0"/>
        <v>23</v>
      </c>
      <c r="S3" s="17">
        <v>12</v>
      </c>
      <c r="T3" s="18">
        <f t="shared" ref="T3" si="4">N3/O3</f>
        <v>0.75</v>
      </c>
      <c r="U3" s="17">
        <f t="shared" ref="U3" si="5">1+N3/1000</f>
        <v>1.03</v>
      </c>
      <c r="V3" s="17" t="s">
        <v>82</v>
      </c>
      <c r="W3" s="13">
        <f>IF(ISERROR(VLOOKUP(V3,Helper!$A$2:$B$33,2,FALSE)),"",VLOOKUP(V3,Helper!$A$2:$B$33,2,FALSE))</f>
        <v>0.35</v>
      </c>
      <c r="X3" s="19">
        <v>1.1200000000000001</v>
      </c>
      <c r="Y3" s="19">
        <f t="shared" si="1"/>
        <v>1.1666666666666667</v>
      </c>
      <c r="Z3" s="19">
        <f t="shared" si="2"/>
        <v>0.45733333333333337</v>
      </c>
      <c r="AA3" s="19">
        <f t="shared" si="3"/>
        <v>1.5449999999999999</v>
      </c>
      <c r="AB3" s="13">
        <f t="shared" ref="AB3:AB66" si="6">F3</f>
        <v>1</v>
      </c>
      <c r="AC3" s="22"/>
    </row>
    <row r="4" spans="1:30" x14ac:dyDescent="0.2">
      <c r="A4" s="12" t="s">
        <v>36</v>
      </c>
      <c r="B4" s="13" t="s">
        <v>37</v>
      </c>
      <c r="C4" s="14">
        <v>34421</v>
      </c>
      <c r="D4" s="13" t="s">
        <v>29</v>
      </c>
      <c r="E4" s="13" t="s">
        <v>38</v>
      </c>
      <c r="F4" s="13"/>
      <c r="G4" s="15">
        <v>0.5</v>
      </c>
      <c r="H4" s="15">
        <v>0.1</v>
      </c>
      <c r="I4" s="21"/>
      <c r="J4" s="15">
        <v>0.5</v>
      </c>
      <c r="K4" s="16"/>
      <c r="L4" s="15">
        <v>0.2</v>
      </c>
      <c r="N4" s="17"/>
      <c r="O4" s="17"/>
      <c r="P4" s="17"/>
      <c r="Q4" s="17"/>
      <c r="R4" s="17">
        <f t="shared" si="0"/>
        <v>0</v>
      </c>
      <c r="S4" s="17"/>
      <c r="T4" s="18"/>
      <c r="U4" s="17"/>
      <c r="V4" s="17"/>
      <c r="W4" s="13" t="str">
        <f>IF(ISERROR(VLOOKUP(V4,Helper!$A$2:$B$33,2,FALSE)),"",VLOOKUP(V4,Helper!$A$2:$B$33,2,FALSE))</f>
        <v/>
      </c>
      <c r="X4" s="19">
        <v>1.1200000000000001</v>
      </c>
      <c r="Y4" s="19" t="e">
        <f t="shared" si="1"/>
        <v>#DIV/0!</v>
      </c>
      <c r="Z4" s="19" t="e">
        <f t="shared" si="2"/>
        <v>#VALUE!</v>
      </c>
      <c r="AA4" s="19">
        <f t="shared" si="3"/>
        <v>0</v>
      </c>
      <c r="AB4" s="13">
        <f t="shared" si="6"/>
        <v>0</v>
      </c>
      <c r="AC4" s="22"/>
    </row>
    <row r="5" spans="1:30" x14ac:dyDescent="0.2">
      <c r="A5" s="12" t="s">
        <v>39</v>
      </c>
      <c r="B5" s="13" t="s">
        <v>37</v>
      </c>
      <c r="C5" s="14">
        <v>31720</v>
      </c>
      <c r="D5" s="13" t="s">
        <v>40</v>
      </c>
      <c r="E5" s="13" t="s">
        <v>41</v>
      </c>
      <c r="F5" s="13"/>
      <c r="G5" s="15">
        <v>0.875</v>
      </c>
      <c r="H5" s="15">
        <v>0.4</v>
      </c>
      <c r="I5" s="15">
        <v>0.5</v>
      </c>
      <c r="J5" s="15">
        <v>0.375</v>
      </c>
      <c r="K5" s="16"/>
      <c r="L5" s="15">
        <v>0.2</v>
      </c>
      <c r="N5" s="17"/>
      <c r="O5" s="17"/>
      <c r="P5" s="17"/>
      <c r="Q5" s="17"/>
      <c r="R5" s="17">
        <f t="shared" si="0"/>
        <v>0</v>
      </c>
      <c r="S5" s="17"/>
      <c r="T5" s="18"/>
      <c r="U5" s="17"/>
      <c r="V5" s="17"/>
      <c r="W5" s="19" t="str">
        <f>IF(ISERROR(VLOOKUP(V5,Helper!$A$2:$B$33,2,FALSE)),"",VLOOKUP(V5,Helper!$A$2:$B$33,2,FALSE))</f>
        <v/>
      </c>
      <c r="X5" s="19">
        <v>1.29</v>
      </c>
      <c r="Y5" s="19" t="e">
        <f t="shared" si="1"/>
        <v>#DIV/0!</v>
      </c>
      <c r="Z5" s="19" t="e">
        <f t="shared" si="2"/>
        <v>#VALUE!</v>
      </c>
      <c r="AA5" s="19">
        <f t="shared" si="3"/>
        <v>0</v>
      </c>
      <c r="AB5" s="13">
        <f t="shared" si="6"/>
        <v>0</v>
      </c>
      <c r="AC5" s="22"/>
    </row>
    <row r="6" spans="1:30" x14ac:dyDescent="0.2">
      <c r="A6" s="12" t="s">
        <v>42</v>
      </c>
      <c r="B6" s="13" t="s">
        <v>28</v>
      </c>
      <c r="C6" s="14">
        <v>34134</v>
      </c>
      <c r="D6" s="13" t="s">
        <v>29</v>
      </c>
      <c r="E6" s="13" t="s">
        <v>30</v>
      </c>
      <c r="F6" s="13"/>
      <c r="G6" s="15">
        <v>0.5</v>
      </c>
      <c r="H6" s="15">
        <v>0.2</v>
      </c>
      <c r="I6" s="15">
        <v>0.16700000000000001</v>
      </c>
      <c r="J6" s="15">
        <v>0.5</v>
      </c>
      <c r="K6" s="15">
        <v>0.6</v>
      </c>
      <c r="L6" s="16"/>
      <c r="N6" s="17"/>
      <c r="O6" s="17" t="str">
        <f>IF(ISERROR(VLOOKUP(V6,Helper!$A$2:$C$33,3,FALSE)),"",VLOOKUP(V6,Helper!$A$2:$C$33,3,FALSE))</f>
        <v/>
      </c>
      <c r="P6" s="17"/>
      <c r="Q6" s="17"/>
      <c r="R6" s="17">
        <f t="shared" si="0"/>
        <v>0</v>
      </c>
      <c r="S6" s="17"/>
      <c r="T6" s="18"/>
      <c r="U6" s="17"/>
      <c r="V6" s="17"/>
      <c r="W6" s="13" t="str">
        <f>IF(ISERROR(VLOOKUP(V6,Helper!$A$2:$B$33,2,FALSE)),"",VLOOKUP(V6,Helper!$A$2:$B$33,2,FALSE))</f>
        <v/>
      </c>
      <c r="X6" s="19">
        <v>1.18</v>
      </c>
      <c r="Y6" s="19" t="e">
        <f t="shared" si="1"/>
        <v>#DIV/0!</v>
      </c>
      <c r="Z6" s="19" t="e">
        <f t="shared" si="2"/>
        <v>#VALUE!</v>
      </c>
      <c r="AA6" s="19">
        <f t="shared" si="3"/>
        <v>0</v>
      </c>
      <c r="AB6" s="13">
        <f t="shared" si="6"/>
        <v>0</v>
      </c>
      <c r="AC6" s="22"/>
    </row>
    <row r="7" spans="1:30" x14ac:dyDescent="0.2">
      <c r="A7" s="12" t="s">
        <v>43</v>
      </c>
      <c r="B7" s="13" t="s">
        <v>28</v>
      </c>
      <c r="C7" s="14">
        <v>30260</v>
      </c>
      <c r="D7" s="13" t="s">
        <v>40</v>
      </c>
      <c r="E7" s="13" t="s">
        <v>38</v>
      </c>
      <c r="F7" s="13"/>
      <c r="G7" s="15">
        <v>0.25</v>
      </c>
      <c r="H7" s="15">
        <v>0.5</v>
      </c>
      <c r="I7" s="15">
        <v>0.16700000000000001</v>
      </c>
      <c r="J7" s="15">
        <v>0.375</v>
      </c>
      <c r="K7" s="15">
        <v>0.2</v>
      </c>
      <c r="L7" s="16"/>
      <c r="R7" s="17">
        <f t="shared" si="0"/>
        <v>0</v>
      </c>
      <c r="T7" s="18"/>
      <c r="U7" s="17"/>
      <c r="W7" s="13" t="str">
        <f>IF(ISERROR(VLOOKUP(V7,Helper!$A$2:$B$33,2,FALSE)),"",VLOOKUP(V7,Helper!$A$2:$B$33,2,FALSE))</f>
        <v/>
      </c>
      <c r="X7" s="19">
        <v>1.28</v>
      </c>
      <c r="Y7" s="19" t="e">
        <f t="shared" si="1"/>
        <v>#DIV/0!</v>
      </c>
      <c r="Z7" s="19" t="e">
        <f t="shared" si="2"/>
        <v>#VALUE!</v>
      </c>
      <c r="AA7" s="19">
        <f t="shared" si="3"/>
        <v>0</v>
      </c>
      <c r="AB7" s="13">
        <f t="shared" si="6"/>
        <v>0</v>
      </c>
      <c r="AC7" s="22"/>
    </row>
    <row r="8" spans="1:30" x14ac:dyDescent="0.2">
      <c r="A8" s="12" t="s">
        <v>44</v>
      </c>
      <c r="B8" s="13" t="s">
        <v>28</v>
      </c>
      <c r="C8" s="14">
        <v>34066</v>
      </c>
      <c r="D8" s="13" t="s">
        <v>45</v>
      </c>
      <c r="E8" s="13" t="s">
        <v>30</v>
      </c>
      <c r="F8" s="13"/>
      <c r="G8" s="15">
        <v>0.875</v>
      </c>
      <c r="H8" s="15">
        <v>0.2</v>
      </c>
      <c r="I8" s="15">
        <v>0.16700000000000001</v>
      </c>
      <c r="J8" s="15">
        <v>0.5</v>
      </c>
      <c r="K8" s="15">
        <v>0.2</v>
      </c>
      <c r="L8" s="16"/>
      <c r="N8" s="17"/>
      <c r="O8" s="17" t="str">
        <f>IF(ISERROR(VLOOKUP(V8,Helper!$A$2:$C$33,3,FALSE)),"",VLOOKUP(V8,Helper!$A$2:$C$33,3,FALSE))</f>
        <v/>
      </c>
      <c r="P8" s="17"/>
      <c r="Q8" s="17"/>
      <c r="R8" s="17">
        <f t="shared" si="0"/>
        <v>0</v>
      </c>
      <c r="S8" s="17"/>
      <c r="T8" s="18"/>
      <c r="U8" s="17"/>
      <c r="V8" s="17"/>
      <c r="W8" s="13" t="str">
        <f>IF(ISERROR(VLOOKUP(V8,Helper!$A$2:$B$33,2,FALSE)),"",VLOOKUP(V8,Helper!$A$2:$B$33,2,FALSE))</f>
        <v/>
      </c>
      <c r="X8" s="19">
        <v>1.18</v>
      </c>
      <c r="Y8" s="19" t="e">
        <f t="shared" si="1"/>
        <v>#DIV/0!</v>
      </c>
      <c r="Z8" s="19" t="e">
        <f t="shared" si="2"/>
        <v>#VALUE!</v>
      </c>
      <c r="AA8" s="19">
        <f t="shared" ref="AA8:AA268" si="7">(T8*U8*2)</f>
        <v>0</v>
      </c>
      <c r="AB8" s="13">
        <f t="shared" si="6"/>
        <v>0</v>
      </c>
      <c r="AC8" s="22"/>
    </row>
    <row r="9" spans="1:30" x14ac:dyDescent="0.2">
      <c r="A9" s="12" t="s">
        <v>46</v>
      </c>
      <c r="B9" s="13" t="s">
        <v>37</v>
      </c>
      <c r="C9" s="14">
        <v>32693</v>
      </c>
      <c r="D9" s="13" t="s">
        <v>40</v>
      </c>
      <c r="E9" s="13" t="s">
        <v>41</v>
      </c>
      <c r="F9" s="13">
        <v>2.5</v>
      </c>
      <c r="G9" s="15">
        <v>0.875</v>
      </c>
      <c r="H9" s="15">
        <v>0.5</v>
      </c>
      <c r="I9" s="15">
        <v>0.5</v>
      </c>
      <c r="J9" s="15">
        <v>0.375</v>
      </c>
      <c r="K9" s="16"/>
      <c r="L9" s="15">
        <v>0.2</v>
      </c>
      <c r="N9" s="17">
        <v>44</v>
      </c>
      <c r="O9" s="17">
        <v>44</v>
      </c>
      <c r="P9" s="17">
        <v>1</v>
      </c>
      <c r="Q9" s="17">
        <v>7</v>
      </c>
      <c r="R9" s="17">
        <f t="shared" si="0"/>
        <v>8</v>
      </c>
      <c r="S9" s="17">
        <v>2</v>
      </c>
      <c r="T9" s="18">
        <f t="shared" ref="T9" si="8">N9/O9</f>
        <v>1</v>
      </c>
      <c r="U9" s="17">
        <f t="shared" ref="U9" si="9">1+N9/1000</f>
        <v>1.044</v>
      </c>
      <c r="V9" s="17" t="s">
        <v>31</v>
      </c>
      <c r="W9" s="13">
        <f>IF(ISERROR(VLOOKUP(V9,Helper!$A$2:$B$33,2,FALSE)),"",VLOOKUP(V9,Helper!$A$2:$B$33,2,FALSE))</f>
        <v>1.3125</v>
      </c>
      <c r="X9" s="19">
        <v>1.27</v>
      </c>
      <c r="Y9" s="19">
        <f t="shared" si="1"/>
        <v>0.18181818181818182</v>
      </c>
      <c r="Z9" s="19">
        <f t="shared" si="2"/>
        <v>0.30306818181818185</v>
      </c>
      <c r="AA9" s="19">
        <f t="shared" si="7"/>
        <v>2.0880000000000001</v>
      </c>
      <c r="AB9" s="13">
        <f t="shared" si="6"/>
        <v>2.5</v>
      </c>
      <c r="AC9" s="22">
        <f t="shared" ref="AC9" si="10">(Z9+AA9+AB9)/2</f>
        <v>2.4455340909090912</v>
      </c>
      <c r="AD9">
        <v>2.5</v>
      </c>
    </row>
    <row r="10" spans="1:30" x14ac:dyDescent="0.2">
      <c r="A10" s="12" t="s">
        <v>47</v>
      </c>
      <c r="B10" s="13" t="s">
        <v>28</v>
      </c>
      <c r="C10" s="14">
        <v>30026</v>
      </c>
      <c r="D10" s="13" t="s">
        <v>40</v>
      </c>
      <c r="E10" s="13" t="s">
        <v>30</v>
      </c>
      <c r="F10" s="13"/>
      <c r="G10" s="15">
        <v>0.25</v>
      </c>
      <c r="H10" s="15">
        <v>0.5</v>
      </c>
      <c r="I10" s="15">
        <v>0.16700000000000001</v>
      </c>
      <c r="J10" s="15">
        <v>0.5</v>
      </c>
      <c r="K10" s="15">
        <v>0.6</v>
      </c>
      <c r="L10" s="16"/>
      <c r="N10" s="17"/>
      <c r="O10" s="17" t="str">
        <f>IF(ISERROR(VLOOKUP(V10,Helper!$A$2:$C$33,3,FALSE)),"",VLOOKUP(V10,Helper!$A$2:$C$33,3,FALSE))</f>
        <v/>
      </c>
      <c r="P10" s="17"/>
      <c r="Q10" s="17"/>
      <c r="R10" s="17">
        <f t="shared" si="0"/>
        <v>0</v>
      </c>
      <c r="S10" s="17"/>
      <c r="T10" s="18"/>
      <c r="U10" s="17"/>
      <c r="V10" s="17"/>
      <c r="W10" s="13" t="str">
        <f>IF(ISERROR(VLOOKUP(V10,Helper!$A$2:$B$33,2,FALSE)),"",VLOOKUP(V10,Helper!$A$2:$B$33,2,FALSE))</f>
        <v/>
      </c>
      <c r="X10" s="19">
        <v>1.27</v>
      </c>
      <c r="Y10" s="19" t="e">
        <f t="shared" si="1"/>
        <v>#DIV/0!</v>
      </c>
      <c r="Z10" s="19" t="e">
        <f t="shared" si="2"/>
        <v>#VALUE!</v>
      </c>
      <c r="AA10" s="19">
        <f t="shared" si="7"/>
        <v>0</v>
      </c>
      <c r="AB10" s="13">
        <f t="shared" si="6"/>
        <v>0</v>
      </c>
      <c r="AC10" s="22"/>
    </row>
    <row r="11" spans="1:30" x14ac:dyDescent="0.2">
      <c r="A11" s="12" t="s">
        <v>52</v>
      </c>
      <c r="B11" s="13" t="s">
        <v>28</v>
      </c>
      <c r="C11" s="14">
        <v>34284</v>
      </c>
      <c r="D11" s="13" t="s">
        <v>40</v>
      </c>
      <c r="E11" s="13" t="s">
        <v>30</v>
      </c>
      <c r="F11" s="13"/>
      <c r="G11" s="15">
        <v>0.25</v>
      </c>
      <c r="H11" s="15">
        <v>0.2</v>
      </c>
      <c r="I11" s="15">
        <v>0.16700000000000001</v>
      </c>
      <c r="J11" s="15">
        <v>0.5</v>
      </c>
      <c r="K11" s="15">
        <v>1E-3</v>
      </c>
      <c r="L11" s="16"/>
      <c r="N11" s="17"/>
      <c r="O11" s="17" t="str">
        <f>IF(ISERROR(VLOOKUP(V11,Helper!$A$2:$C$33,3,FALSE)),"",VLOOKUP(V11,Helper!$A$2:$C$33,3,FALSE))</f>
        <v/>
      </c>
      <c r="P11" s="17"/>
      <c r="Q11" s="17"/>
      <c r="R11" s="17">
        <f t="shared" si="0"/>
        <v>0</v>
      </c>
      <c r="S11" s="17"/>
      <c r="T11" s="18"/>
      <c r="U11" s="17"/>
      <c r="V11" s="17"/>
      <c r="W11" s="13" t="str">
        <f>IF(ISERROR(VLOOKUP(V11,Helper!$A$2:$B$33,2,FALSE)),"",VLOOKUP(V11,Helper!$A$2:$B$33,2,FALSE))</f>
        <v/>
      </c>
      <c r="X11" s="19">
        <v>1.1200000000000001</v>
      </c>
      <c r="Y11" s="19" t="e">
        <f t="shared" si="1"/>
        <v>#DIV/0!</v>
      </c>
      <c r="Z11" s="19" t="e">
        <f t="shared" si="2"/>
        <v>#VALUE!</v>
      </c>
      <c r="AA11" s="19">
        <f t="shared" si="7"/>
        <v>0</v>
      </c>
      <c r="AB11" s="13">
        <f t="shared" si="6"/>
        <v>0</v>
      </c>
      <c r="AC11" s="22"/>
    </row>
    <row r="12" spans="1:30" x14ac:dyDescent="0.2">
      <c r="A12" s="12" t="s">
        <v>68</v>
      </c>
      <c r="B12" s="13" t="s">
        <v>28</v>
      </c>
      <c r="C12" s="14">
        <v>33522</v>
      </c>
      <c r="D12" s="13" t="s">
        <v>69</v>
      </c>
      <c r="E12" s="13" t="s">
        <v>70</v>
      </c>
      <c r="F12" s="13"/>
      <c r="G12" s="15">
        <v>0.875</v>
      </c>
      <c r="H12" s="15">
        <v>0.4</v>
      </c>
      <c r="I12" s="15">
        <v>0.66700000000000004</v>
      </c>
      <c r="J12" s="15">
        <v>0.5</v>
      </c>
      <c r="K12" s="15">
        <v>0.4</v>
      </c>
      <c r="L12" s="16"/>
      <c r="N12" s="17"/>
      <c r="O12" s="17" t="str">
        <f>IF(ISERROR(VLOOKUP(V12,Helper!$A$2:$C$33,3,FALSE)),"",VLOOKUP(V12,Helper!$A$2:$C$33,3,FALSE))</f>
        <v/>
      </c>
      <c r="P12" s="17"/>
      <c r="Q12" s="17"/>
      <c r="R12" s="17">
        <f t="shared" si="0"/>
        <v>0</v>
      </c>
      <c r="S12" s="17"/>
      <c r="T12" s="18"/>
      <c r="U12" s="17"/>
      <c r="V12" s="17"/>
      <c r="W12" s="13" t="str">
        <f>IF(ISERROR(VLOOKUP(V12,Helper!$A$2:$B$33,2,FALSE)),"",VLOOKUP(V12,Helper!$A$2:$B$33,2,FALSE))</f>
        <v/>
      </c>
      <c r="X12" s="19">
        <v>1.24</v>
      </c>
      <c r="Y12" s="19" t="e">
        <f t="shared" si="1"/>
        <v>#DIV/0!</v>
      </c>
      <c r="Z12" s="19" t="e">
        <f t="shared" si="2"/>
        <v>#VALUE!</v>
      </c>
      <c r="AA12" s="19">
        <f t="shared" si="7"/>
        <v>0</v>
      </c>
      <c r="AB12" s="13">
        <f t="shared" si="6"/>
        <v>0</v>
      </c>
      <c r="AC12" s="22"/>
    </row>
    <row r="13" spans="1:30" x14ac:dyDescent="0.2">
      <c r="A13" s="12" t="s">
        <v>84</v>
      </c>
      <c r="B13" s="13" t="s">
        <v>28</v>
      </c>
      <c r="C13" s="14">
        <v>32788</v>
      </c>
      <c r="D13" s="13" t="s">
        <v>33</v>
      </c>
      <c r="E13" s="13" t="s">
        <v>70</v>
      </c>
      <c r="F13" s="13"/>
      <c r="G13" s="15">
        <v>0.25</v>
      </c>
      <c r="H13" s="15">
        <v>0.5</v>
      </c>
      <c r="I13" s="15">
        <v>0.5</v>
      </c>
      <c r="J13" s="15">
        <v>0.5</v>
      </c>
      <c r="K13" s="15">
        <v>1E-3</v>
      </c>
      <c r="L13" s="16"/>
      <c r="N13" s="17"/>
      <c r="O13" s="17" t="str">
        <f>IF(ISERROR(VLOOKUP(V13,Helper!$A$2:$C$33,3,FALSE)),"",VLOOKUP(V13,Helper!$A$2:$C$33,3,FALSE))</f>
        <v/>
      </c>
      <c r="P13" s="17"/>
      <c r="Q13" s="17"/>
      <c r="R13" s="17">
        <f t="shared" si="0"/>
        <v>0</v>
      </c>
      <c r="S13" s="17"/>
      <c r="T13" s="18"/>
      <c r="U13" s="17"/>
      <c r="V13" s="17"/>
      <c r="W13" s="13" t="str">
        <f>IF(ISERROR(VLOOKUP(V13,Helper!$A$2:$B$33,2,FALSE)),"",VLOOKUP(V13,Helper!$A$2:$B$33,2,FALSE))</f>
        <v/>
      </c>
      <c r="X13" s="19">
        <v>1.26</v>
      </c>
      <c r="Y13" s="19" t="e">
        <f t="shared" si="1"/>
        <v>#DIV/0!</v>
      </c>
      <c r="Z13" s="19" t="e">
        <f t="shared" si="2"/>
        <v>#VALUE!</v>
      </c>
      <c r="AA13" s="19">
        <f t="shared" si="7"/>
        <v>0</v>
      </c>
      <c r="AB13" s="13">
        <f t="shared" si="6"/>
        <v>0</v>
      </c>
      <c r="AC13" s="22"/>
    </row>
    <row r="14" spans="1:30" x14ac:dyDescent="0.2">
      <c r="A14" s="12" t="s">
        <v>85</v>
      </c>
      <c r="B14" s="13" t="s">
        <v>28</v>
      </c>
      <c r="C14" s="14">
        <v>31571</v>
      </c>
      <c r="D14" s="13" t="s">
        <v>29</v>
      </c>
      <c r="E14" s="13" t="s">
        <v>38</v>
      </c>
      <c r="F14" s="13"/>
      <c r="G14" s="15">
        <v>0.5</v>
      </c>
      <c r="H14" s="15">
        <v>0.4</v>
      </c>
      <c r="I14" s="21"/>
      <c r="J14" s="15">
        <v>0.5</v>
      </c>
      <c r="K14" s="15">
        <v>0.2</v>
      </c>
      <c r="L14" s="16"/>
      <c r="N14" s="17"/>
      <c r="O14" s="17" t="str">
        <f>IF(ISERROR(VLOOKUP(V14,Helper!$A$2:$C$33,3,FALSE)),"",VLOOKUP(V14,Helper!$A$2:$C$33,3,FALSE))</f>
        <v/>
      </c>
      <c r="P14" s="17"/>
      <c r="Q14" s="17"/>
      <c r="R14" s="17">
        <f t="shared" si="0"/>
        <v>0</v>
      </c>
      <c r="S14" s="17"/>
      <c r="T14" s="18"/>
      <c r="U14" s="17"/>
      <c r="V14" s="17"/>
      <c r="W14" s="13" t="str">
        <f>IF(ISERROR(VLOOKUP(V14,Helper!$A$2:$B$33,2,FALSE)),"",VLOOKUP(V14,Helper!$A$2:$B$33,2,FALSE))</f>
        <v/>
      </c>
      <c r="X14" s="19">
        <v>1.3</v>
      </c>
      <c r="Y14" s="19" t="e">
        <f t="shared" si="1"/>
        <v>#DIV/0!</v>
      </c>
      <c r="Z14" s="19" t="e">
        <f t="shared" si="2"/>
        <v>#VALUE!</v>
      </c>
      <c r="AA14" s="19">
        <f t="shared" si="7"/>
        <v>0</v>
      </c>
      <c r="AB14" s="13">
        <f t="shared" si="6"/>
        <v>0</v>
      </c>
      <c r="AC14" s="22"/>
    </row>
    <row r="15" spans="1:30" x14ac:dyDescent="0.2">
      <c r="A15" s="12" t="s">
        <v>86</v>
      </c>
      <c r="B15" s="13" t="s">
        <v>28</v>
      </c>
      <c r="C15" s="14">
        <v>32616</v>
      </c>
      <c r="D15" s="13" t="s">
        <v>29</v>
      </c>
      <c r="E15" s="13" t="s">
        <v>30</v>
      </c>
      <c r="F15" s="13"/>
      <c r="G15" s="15">
        <v>0.875</v>
      </c>
      <c r="H15" s="15">
        <v>0.5</v>
      </c>
      <c r="I15" s="15">
        <v>0.5</v>
      </c>
      <c r="J15" s="15">
        <v>0.25</v>
      </c>
      <c r="K15" s="21"/>
      <c r="L15" s="16"/>
      <c r="N15" s="17"/>
      <c r="O15" s="17" t="str">
        <f>IF(ISERROR(VLOOKUP(V15,Helper!$A$2:$C$33,3,FALSE)),"",VLOOKUP(V15,Helper!$A$2:$C$33,3,FALSE))</f>
        <v/>
      </c>
      <c r="P15" s="17"/>
      <c r="Q15" s="17"/>
      <c r="R15" s="17">
        <f t="shared" si="0"/>
        <v>0</v>
      </c>
      <c r="S15" s="17"/>
      <c r="T15" s="18"/>
      <c r="U15" s="17"/>
      <c r="V15" s="17"/>
      <c r="W15" s="13" t="str">
        <f>IF(ISERROR(VLOOKUP(V15,Helper!$A$2:$B$33,2,FALSE)),"",VLOOKUP(V15,Helper!$A$2:$B$33,2,FALSE))</f>
        <v/>
      </c>
      <c r="X15" s="19">
        <v>1.27</v>
      </c>
      <c r="Y15" s="19" t="e">
        <f t="shared" si="1"/>
        <v>#DIV/0!</v>
      </c>
      <c r="Z15" s="19" t="e">
        <f t="shared" si="2"/>
        <v>#VALUE!</v>
      </c>
      <c r="AA15" s="19">
        <f t="shared" si="7"/>
        <v>0</v>
      </c>
      <c r="AB15" s="13">
        <f t="shared" si="6"/>
        <v>0</v>
      </c>
      <c r="AC15" s="22"/>
    </row>
    <row r="16" spans="1:30" x14ac:dyDescent="0.2">
      <c r="A16" s="12" t="s">
        <v>87</v>
      </c>
      <c r="B16" s="13" t="s">
        <v>28</v>
      </c>
      <c r="C16" s="14">
        <v>33035</v>
      </c>
      <c r="D16" s="13" t="s">
        <v>29</v>
      </c>
      <c r="E16" s="13" t="s">
        <v>38</v>
      </c>
      <c r="F16" s="13"/>
      <c r="G16" s="15">
        <v>0.5</v>
      </c>
      <c r="H16" s="15">
        <v>0.5</v>
      </c>
      <c r="I16" s="15">
        <v>0.16700000000000001</v>
      </c>
      <c r="J16" s="15">
        <v>0.5</v>
      </c>
      <c r="K16" s="21"/>
      <c r="L16" s="16"/>
      <c r="N16" s="17"/>
      <c r="O16" s="17" t="str">
        <f>IF(ISERROR(VLOOKUP(V16,Helper!$A$2:$C$33,3,FALSE)),"",VLOOKUP(V16,Helper!$A$2:$C$33,3,FALSE))</f>
        <v/>
      </c>
      <c r="P16" s="17"/>
      <c r="Q16" s="17"/>
      <c r="R16" s="17">
        <f t="shared" si="0"/>
        <v>0</v>
      </c>
      <c r="S16" s="17"/>
      <c r="T16" s="18"/>
      <c r="U16" s="17"/>
      <c r="V16" s="17"/>
      <c r="W16" s="13" t="str">
        <f>IF(ISERROR(VLOOKUP(V16,Helper!$A$2:$B$33,2,FALSE)),"",VLOOKUP(V16,Helper!$A$2:$B$33,2,FALSE))</f>
        <v/>
      </c>
      <c r="X16" s="19">
        <v>1.26</v>
      </c>
      <c r="Y16" s="19" t="e">
        <f t="shared" si="1"/>
        <v>#DIV/0!</v>
      </c>
      <c r="Z16" s="19" t="e">
        <f t="shared" si="2"/>
        <v>#VALUE!</v>
      </c>
      <c r="AA16" s="19">
        <f t="shared" si="7"/>
        <v>0</v>
      </c>
      <c r="AB16" s="13">
        <f t="shared" si="6"/>
        <v>0</v>
      </c>
      <c r="AC16" s="22"/>
    </row>
    <row r="17" spans="1:30" x14ac:dyDescent="0.2">
      <c r="A17" s="12" t="s">
        <v>88</v>
      </c>
      <c r="B17" s="13" t="s">
        <v>28</v>
      </c>
      <c r="C17" s="14">
        <v>29329</v>
      </c>
      <c r="D17" s="13" t="s">
        <v>69</v>
      </c>
      <c r="E17" s="13" t="s">
        <v>30</v>
      </c>
      <c r="F17" s="13"/>
      <c r="G17" s="15">
        <v>0.875</v>
      </c>
      <c r="H17" s="15">
        <v>0.5</v>
      </c>
      <c r="I17" s="15">
        <v>0.33300000000000002</v>
      </c>
      <c r="J17" s="15">
        <v>0.375</v>
      </c>
      <c r="K17" s="21"/>
      <c r="L17" s="16"/>
      <c r="N17" s="17"/>
      <c r="O17" s="17" t="str">
        <f>IF(ISERROR(VLOOKUP(V17,Helper!$A$2:$C$33,3,FALSE)),"",VLOOKUP(V17,Helper!$A$2:$C$33,3,FALSE))</f>
        <v/>
      </c>
      <c r="P17" s="17"/>
      <c r="Q17" s="17"/>
      <c r="R17" s="17">
        <f t="shared" si="0"/>
        <v>0</v>
      </c>
      <c r="S17" s="17"/>
      <c r="T17" s="18"/>
      <c r="U17" s="17"/>
      <c r="V17" s="17"/>
      <c r="W17" s="13" t="str">
        <f>IF(ISERROR(VLOOKUP(V17,Helper!$A$2:$B$33,2,FALSE)),"",VLOOKUP(V17,Helper!$A$2:$B$33,2,FALSE))</f>
        <v/>
      </c>
      <c r="X17" s="19">
        <v>1.28</v>
      </c>
      <c r="Y17" s="19" t="e">
        <f t="shared" si="1"/>
        <v>#DIV/0!</v>
      </c>
      <c r="Z17" s="19" t="e">
        <f t="shared" si="2"/>
        <v>#VALUE!</v>
      </c>
      <c r="AA17" s="19">
        <f t="shared" si="7"/>
        <v>0</v>
      </c>
      <c r="AB17" s="13">
        <f t="shared" si="6"/>
        <v>0</v>
      </c>
      <c r="AC17" s="22"/>
    </row>
    <row r="18" spans="1:30" x14ac:dyDescent="0.2">
      <c r="A18" s="12" t="s">
        <v>89</v>
      </c>
      <c r="B18" s="13" t="s">
        <v>28</v>
      </c>
      <c r="C18" s="14">
        <v>34528</v>
      </c>
      <c r="D18" s="13" t="s">
        <v>40</v>
      </c>
      <c r="E18" s="13" t="s">
        <v>30</v>
      </c>
      <c r="F18" s="13"/>
      <c r="G18" s="15">
        <v>0.875</v>
      </c>
      <c r="H18" s="15">
        <v>0.1</v>
      </c>
      <c r="I18" s="21"/>
      <c r="J18" s="15">
        <v>0.5</v>
      </c>
      <c r="K18" s="15">
        <v>0.6</v>
      </c>
      <c r="L18" s="16"/>
      <c r="N18" s="17"/>
      <c r="O18" s="17"/>
      <c r="P18" s="17"/>
      <c r="Q18" s="17"/>
      <c r="R18" s="17">
        <f t="shared" si="0"/>
        <v>0</v>
      </c>
      <c r="S18" s="17"/>
      <c r="T18" s="18"/>
      <c r="U18" s="17"/>
      <c r="V18" s="17"/>
      <c r="W18" s="13" t="str">
        <f>IF(ISERROR(VLOOKUP(V18,Helper!$A$2:$B$33,2,FALSE)),"",VLOOKUP(V18,Helper!$A$2:$B$33,2,FALSE))</f>
        <v/>
      </c>
      <c r="X18" s="19">
        <v>1.1200000000000001</v>
      </c>
      <c r="Y18" s="19" t="e">
        <f>IF(ISBLANK(IF(B18="F",R18,R18))/N18,"0",IF(B18="D",R18,R18+S18))/N18</f>
        <v>#DIV/0!</v>
      </c>
      <c r="Z18" s="19" t="e">
        <f t="shared" si="2"/>
        <v>#VALUE!</v>
      </c>
      <c r="AA18" s="19">
        <f t="shared" si="7"/>
        <v>0</v>
      </c>
      <c r="AB18" s="13">
        <f t="shared" si="6"/>
        <v>0</v>
      </c>
      <c r="AC18" s="22"/>
    </row>
    <row r="19" spans="1:30" x14ac:dyDescent="0.2">
      <c r="A19" s="12" t="s">
        <v>90</v>
      </c>
      <c r="B19" s="13" t="s">
        <v>28</v>
      </c>
      <c r="C19" s="14">
        <v>29631</v>
      </c>
      <c r="D19" s="13" t="s">
        <v>29</v>
      </c>
      <c r="E19" s="13" t="s">
        <v>30</v>
      </c>
      <c r="F19" s="13"/>
      <c r="G19" s="15">
        <v>0.5</v>
      </c>
      <c r="H19" s="15">
        <v>0.5</v>
      </c>
      <c r="I19" s="15">
        <v>0.33300000000000002</v>
      </c>
      <c r="J19" s="15">
        <v>0.5</v>
      </c>
      <c r="K19" s="15">
        <v>0.2</v>
      </c>
      <c r="L19" s="16"/>
      <c r="N19" s="17"/>
      <c r="O19" s="17" t="str">
        <f>IF(ISERROR(VLOOKUP(V19,Helper!$A$2:$C$33,3,FALSE)),"",VLOOKUP(V19,Helper!$A$2:$C$33,3,FALSE))</f>
        <v/>
      </c>
      <c r="P19" s="17"/>
      <c r="Q19" s="17"/>
      <c r="R19" s="17">
        <f t="shared" si="0"/>
        <v>0</v>
      </c>
      <c r="S19" s="17"/>
      <c r="T19" s="18"/>
      <c r="U19" s="17"/>
      <c r="V19" s="17"/>
      <c r="W19" s="13" t="str">
        <f>IF(ISERROR(VLOOKUP(V19,Helper!$A$2:$B$33,2,FALSE)),"",VLOOKUP(V19,Helper!$A$2:$B$33,2,FALSE))</f>
        <v/>
      </c>
      <c r="X19" s="19">
        <v>1.26</v>
      </c>
      <c r="Y19" s="19" t="e">
        <f t="shared" ref="Y19:Y83" si="11">IF(ISBLANK(IF(B19="F",R19,R19))/N19,"0",IF(B19="D",R19,R19+S19))/N19</f>
        <v>#DIV/0!</v>
      </c>
      <c r="Z19" s="19" t="e">
        <f t="shared" si="2"/>
        <v>#VALUE!</v>
      </c>
      <c r="AA19" s="19">
        <f t="shared" si="7"/>
        <v>0</v>
      </c>
      <c r="AB19" s="13">
        <f t="shared" si="6"/>
        <v>0</v>
      </c>
      <c r="AC19" s="22"/>
    </row>
    <row r="20" spans="1:30" x14ac:dyDescent="0.2">
      <c r="A20" s="12" t="s">
        <v>91</v>
      </c>
      <c r="B20" s="13" t="s">
        <v>37</v>
      </c>
      <c r="C20" s="14">
        <v>29992</v>
      </c>
      <c r="D20" s="13" t="s">
        <v>29</v>
      </c>
      <c r="E20" s="13" t="s">
        <v>70</v>
      </c>
      <c r="F20" s="13"/>
      <c r="G20" s="15">
        <v>0.5</v>
      </c>
      <c r="H20" s="15">
        <v>0.5</v>
      </c>
      <c r="I20" s="15">
        <v>0.5</v>
      </c>
      <c r="J20" s="15">
        <v>0.5</v>
      </c>
      <c r="K20" s="16"/>
      <c r="L20" s="15">
        <v>0.8</v>
      </c>
      <c r="N20" s="17"/>
      <c r="O20" s="17" t="str">
        <f>IF(ISERROR(VLOOKUP(V20,Helper!$A$2:$C$33,3,FALSE)),"",VLOOKUP(V20,Helper!$A$2:$C$33,3,FALSE))</f>
        <v/>
      </c>
      <c r="P20" s="17"/>
      <c r="Q20" s="17"/>
      <c r="R20" s="17">
        <f t="shared" si="0"/>
        <v>0</v>
      </c>
      <c r="S20" s="17"/>
      <c r="T20" s="18"/>
      <c r="U20" s="17"/>
      <c r="V20" s="17"/>
      <c r="W20" s="13" t="str">
        <f>IF(ISERROR(VLOOKUP(V20,Helper!$A$2:$B$33,2,FALSE)),"",VLOOKUP(V20,Helper!$A$2:$B$33,2,FALSE))</f>
        <v/>
      </c>
      <c r="X20" s="19">
        <v>1.27</v>
      </c>
      <c r="Y20" s="19" t="e">
        <f t="shared" si="11"/>
        <v>#DIV/0!</v>
      </c>
      <c r="Z20" s="19" t="e">
        <f t="shared" si="2"/>
        <v>#VALUE!</v>
      </c>
      <c r="AA20" s="19">
        <f t="shared" si="7"/>
        <v>0</v>
      </c>
      <c r="AB20" s="13">
        <f t="shared" si="6"/>
        <v>0</v>
      </c>
      <c r="AC20" s="22"/>
    </row>
    <row r="21" spans="1:30" x14ac:dyDescent="0.2">
      <c r="A21" s="12" t="s">
        <v>92</v>
      </c>
      <c r="B21" s="13" t="s">
        <v>37</v>
      </c>
      <c r="C21" s="14">
        <v>32442</v>
      </c>
      <c r="D21" s="13" t="s">
        <v>69</v>
      </c>
      <c r="E21" s="13" t="s">
        <v>41</v>
      </c>
      <c r="F21" s="13"/>
      <c r="G21" s="15">
        <v>0.875</v>
      </c>
      <c r="H21" s="15">
        <v>0.5</v>
      </c>
      <c r="I21" s="15">
        <v>0.5</v>
      </c>
      <c r="J21" s="15">
        <v>0.375</v>
      </c>
      <c r="K21" s="16"/>
      <c r="L21" s="15">
        <v>0.4</v>
      </c>
      <c r="N21" s="17"/>
      <c r="O21" s="17" t="str">
        <f>IF(ISERROR(VLOOKUP(V21,Helper!$A$2:$C$33,3,FALSE)),"",VLOOKUP(V21,Helper!$A$2:$C$33,3,FALSE))</f>
        <v/>
      </c>
      <c r="P21" s="17"/>
      <c r="Q21" s="17"/>
      <c r="R21" s="17">
        <f t="shared" si="0"/>
        <v>0</v>
      </c>
      <c r="S21" s="17"/>
      <c r="T21" s="18"/>
      <c r="U21" s="17"/>
      <c r="V21" s="17"/>
      <c r="W21" s="13" t="str">
        <f>IF(ISERROR(VLOOKUP(V21,Helper!$A$2:$B$33,2,FALSE)),"",VLOOKUP(V21,Helper!$A$2:$B$33,2,FALSE))</f>
        <v/>
      </c>
      <c r="X21" s="19">
        <v>1.27</v>
      </c>
      <c r="Y21" s="19" t="e">
        <f t="shared" si="11"/>
        <v>#DIV/0!</v>
      </c>
      <c r="Z21" s="19" t="e">
        <f t="shared" si="2"/>
        <v>#VALUE!</v>
      </c>
      <c r="AA21" s="19">
        <f t="shared" si="7"/>
        <v>0</v>
      </c>
      <c r="AB21" s="13">
        <f t="shared" si="6"/>
        <v>0</v>
      </c>
      <c r="AC21" s="22"/>
    </row>
    <row r="22" spans="1:30" x14ac:dyDescent="0.2">
      <c r="A22" s="12" t="s">
        <v>93</v>
      </c>
      <c r="B22" s="13" t="s">
        <v>28</v>
      </c>
      <c r="C22" s="14">
        <v>33617</v>
      </c>
      <c r="D22" s="13" t="s">
        <v>40</v>
      </c>
      <c r="E22" s="13" t="s">
        <v>35</v>
      </c>
      <c r="F22" s="13"/>
      <c r="G22" s="15">
        <v>0.25</v>
      </c>
      <c r="H22" s="15">
        <v>0.3</v>
      </c>
      <c r="I22" s="21"/>
      <c r="J22" s="15">
        <v>0.5</v>
      </c>
      <c r="K22" s="21"/>
      <c r="L22" s="16"/>
      <c r="N22" s="17"/>
      <c r="O22" s="17" t="str">
        <f>IF(ISERROR(VLOOKUP(V22,Helper!$A$2:$C$33,3,FALSE)),"",VLOOKUP(V22,Helper!$A$2:$C$33,3,FALSE))</f>
        <v/>
      </c>
      <c r="P22" s="17"/>
      <c r="Q22" s="17"/>
      <c r="R22" s="17">
        <f t="shared" si="0"/>
        <v>0</v>
      </c>
      <c r="S22" s="17"/>
      <c r="T22" s="18"/>
      <c r="U22" s="17"/>
      <c r="V22" s="17"/>
      <c r="W22" s="13" t="str">
        <f>IF(ISERROR(VLOOKUP(V22,Helper!$A$2:$B$33,2,FALSE)),"",VLOOKUP(V22,Helper!$A$2:$B$33,2,FALSE))</f>
        <v/>
      </c>
      <c r="X22" s="19">
        <v>1.24</v>
      </c>
      <c r="Y22" s="19" t="e">
        <f t="shared" si="11"/>
        <v>#DIV/0!</v>
      </c>
      <c r="Z22" s="19" t="e">
        <f t="shared" si="2"/>
        <v>#VALUE!</v>
      </c>
      <c r="AA22" s="19">
        <f t="shared" si="7"/>
        <v>0</v>
      </c>
      <c r="AB22" s="13">
        <f t="shared" si="6"/>
        <v>0</v>
      </c>
      <c r="AC22" s="22"/>
    </row>
    <row r="23" spans="1:30" x14ac:dyDescent="0.2">
      <c r="A23" s="12" t="s">
        <v>95</v>
      </c>
      <c r="B23" s="13" t="s">
        <v>28</v>
      </c>
      <c r="C23" s="14">
        <v>31053</v>
      </c>
      <c r="D23" s="13" t="s">
        <v>45</v>
      </c>
      <c r="E23" s="13" t="s">
        <v>30</v>
      </c>
      <c r="F23" s="13"/>
      <c r="G23" s="15">
        <v>0.875</v>
      </c>
      <c r="H23" s="15">
        <v>0.4</v>
      </c>
      <c r="I23" s="15">
        <v>0.33300000000000002</v>
      </c>
      <c r="J23" s="15">
        <v>0.5</v>
      </c>
      <c r="K23" s="21"/>
      <c r="L23" s="16"/>
      <c r="N23" s="17"/>
      <c r="O23" s="17" t="str">
        <f>IF(ISERROR(VLOOKUP(V23,Helper!$A$2:$C$33,3,FALSE)),"",VLOOKUP(V23,Helper!$A$2:$C$33,3,FALSE))</f>
        <v/>
      </c>
      <c r="P23" s="17"/>
      <c r="Q23" s="17"/>
      <c r="R23" s="17">
        <f t="shared" si="0"/>
        <v>0</v>
      </c>
      <c r="S23" s="17"/>
      <c r="T23" s="18"/>
      <c r="U23" s="17"/>
      <c r="V23" s="17"/>
      <c r="W23" s="13" t="str">
        <f>IF(ISERROR(VLOOKUP(V23,Helper!$A$2:$B$33,2,FALSE)),"",VLOOKUP(V23,Helper!$A$2:$B$33,2,FALSE))</f>
        <v/>
      </c>
      <c r="X23" s="19">
        <v>1.3</v>
      </c>
      <c r="Y23" s="19" t="e">
        <f t="shared" si="11"/>
        <v>#DIV/0!</v>
      </c>
      <c r="Z23" s="19" t="e">
        <f t="shared" si="2"/>
        <v>#VALUE!</v>
      </c>
      <c r="AA23" s="19">
        <f t="shared" si="7"/>
        <v>0</v>
      </c>
      <c r="AB23" s="13">
        <f t="shared" si="6"/>
        <v>0</v>
      </c>
      <c r="AC23" s="22"/>
    </row>
    <row r="24" spans="1:30" x14ac:dyDescent="0.2">
      <c r="A24" s="12" t="s">
        <v>96</v>
      </c>
      <c r="B24" s="13" t="s">
        <v>28</v>
      </c>
      <c r="C24" s="14">
        <v>33372</v>
      </c>
      <c r="D24" s="13" t="s">
        <v>40</v>
      </c>
      <c r="E24" s="13" t="s">
        <v>41</v>
      </c>
      <c r="F24" s="13"/>
      <c r="G24" s="15">
        <v>0.875</v>
      </c>
      <c r="H24" s="15">
        <v>0.4</v>
      </c>
      <c r="I24" s="15">
        <v>0.33300000000000002</v>
      </c>
      <c r="J24" s="15">
        <v>0.5</v>
      </c>
      <c r="K24" s="15">
        <v>0.2</v>
      </c>
      <c r="L24" s="16"/>
      <c r="N24" s="17"/>
      <c r="O24" s="17" t="str">
        <f>IF(ISERROR(VLOOKUP(V24,Helper!$A$2:$C$33,3,FALSE)),"",VLOOKUP(V24,Helper!$A$2:$C$33,3,FALSE))</f>
        <v/>
      </c>
      <c r="P24" s="17"/>
      <c r="Q24" s="17"/>
      <c r="R24" s="17">
        <f t="shared" si="0"/>
        <v>0</v>
      </c>
      <c r="S24" s="17"/>
      <c r="T24" s="18"/>
      <c r="U24" s="17"/>
      <c r="V24" s="17"/>
      <c r="W24" s="13" t="str">
        <f>IF(ISERROR(VLOOKUP(V24,Helper!$A$2:$B$33,2,FALSE)),"",VLOOKUP(V24,Helper!$A$2:$B$33,2,FALSE))</f>
        <v/>
      </c>
      <c r="X24" s="19">
        <v>1.25</v>
      </c>
      <c r="Y24" s="19" t="e">
        <f t="shared" si="11"/>
        <v>#DIV/0!</v>
      </c>
      <c r="Z24" s="19" t="e">
        <f t="shared" si="2"/>
        <v>#VALUE!</v>
      </c>
      <c r="AA24" s="19">
        <f t="shared" si="7"/>
        <v>0</v>
      </c>
      <c r="AB24" s="13">
        <f t="shared" si="6"/>
        <v>0</v>
      </c>
      <c r="AC24" s="22"/>
    </row>
    <row r="25" spans="1:30" x14ac:dyDescent="0.2">
      <c r="A25" s="12" t="s">
        <v>97</v>
      </c>
      <c r="B25" s="13" t="s">
        <v>28</v>
      </c>
      <c r="C25" s="14">
        <v>33303</v>
      </c>
      <c r="D25" s="13" t="s">
        <v>29</v>
      </c>
      <c r="E25" s="13" t="s">
        <v>38</v>
      </c>
      <c r="F25" s="13"/>
      <c r="G25" s="15">
        <v>0.5</v>
      </c>
      <c r="H25" s="15">
        <v>0.4</v>
      </c>
      <c r="I25" s="21"/>
      <c r="J25" s="15">
        <v>0.375</v>
      </c>
      <c r="K25" s="21"/>
      <c r="L25" s="16"/>
      <c r="N25" s="17"/>
      <c r="O25" s="17" t="str">
        <f>IF(ISERROR(VLOOKUP(V25,Helper!$A$2:$C$33,3,FALSE)),"",VLOOKUP(V25,Helper!$A$2:$C$33,3,FALSE))</f>
        <v/>
      </c>
      <c r="P25" s="17"/>
      <c r="Q25" s="17"/>
      <c r="R25" s="17">
        <f t="shared" si="0"/>
        <v>0</v>
      </c>
      <c r="S25" s="17"/>
      <c r="T25" s="18"/>
      <c r="U25" s="17"/>
      <c r="V25" s="17"/>
      <c r="W25" s="13" t="str">
        <f>IF(ISERROR(VLOOKUP(V25,Helper!$A$2:$B$33,2,FALSE)),"",VLOOKUP(V25,Helper!$A$2:$B$33,2,FALSE))</f>
        <v/>
      </c>
      <c r="X25" s="19">
        <v>1.25</v>
      </c>
      <c r="Y25" s="19" t="e">
        <f t="shared" si="11"/>
        <v>#DIV/0!</v>
      </c>
      <c r="Z25" s="19" t="e">
        <f t="shared" si="2"/>
        <v>#VALUE!</v>
      </c>
      <c r="AA25" s="19">
        <f t="shared" si="7"/>
        <v>0</v>
      </c>
      <c r="AB25" s="13">
        <f t="shared" si="6"/>
        <v>0</v>
      </c>
      <c r="AC25" s="22"/>
    </row>
    <row r="26" spans="1:30" x14ac:dyDescent="0.2">
      <c r="A26" s="12" t="s">
        <v>98</v>
      </c>
      <c r="B26" s="13" t="s">
        <v>37</v>
      </c>
      <c r="C26" s="14">
        <v>33864</v>
      </c>
      <c r="D26" s="13" t="s">
        <v>40</v>
      </c>
      <c r="E26" s="13" t="s">
        <v>30</v>
      </c>
      <c r="F26" s="13">
        <v>2.5</v>
      </c>
      <c r="G26" s="15">
        <v>0.875</v>
      </c>
      <c r="H26" s="15">
        <v>0.3</v>
      </c>
      <c r="I26" s="15">
        <v>0.33300000000000002</v>
      </c>
      <c r="J26" s="15">
        <v>0.5</v>
      </c>
      <c r="K26" s="16"/>
      <c r="L26" s="21"/>
      <c r="N26" s="17">
        <v>34</v>
      </c>
      <c r="O26" s="17">
        <v>44</v>
      </c>
      <c r="P26" s="17">
        <v>6</v>
      </c>
      <c r="Q26" s="17">
        <v>3</v>
      </c>
      <c r="R26" s="17">
        <f t="shared" si="0"/>
        <v>9</v>
      </c>
      <c r="S26" s="17">
        <v>4</v>
      </c>
      <c r="T26" s="18">
        <f t="shared" ref="T26" si="12">N26/O26</f>
        <v>0.77272727272727271</v>
      </c>
      <c r="U26" s="17">
        <f t="shared" ref="U26" si="13">1+N26/1000</f>
        <v>1.034</v>
      </c>
      <c r="V26" s="17" t="s">
        <v>31</v>
      </c>
      <c r="W26" s="13">
        <f>IF(ISERROR(VLOOKUP(V26,Helper!$A$2:$B$33,2,FALSE)),"",VLOOKUP(V26,Helper!$A$2:$B$33,2,FALSE))</f>
        <v>1.3125</v>
      </c>
      <c r="X26" s="19">
        <v>1.18</v>
      </c>
      <c r="Y26" s="19">
        <f t="shared" si="11"/>
        <v>0.26470588235294118</v>
      </c>
      <c r="Z26" s="19">
        <f t="shared" si="2"/>
        <v>0.4099632352941176</v>
      </c>
      <c r="AA26" s="19">
        <f t="shared" si="7"/>
        <v>1.5980000000000001</v>
      </c>
      <c r="AB26" s="13">
        <f t="shared" si="6"/>
        <v>2.5</v>
      </c>
      <c r="AC26" s="22">
        <f t="shared" ref="AC26" si="14">(Z26+AA26+AB26)/2</f>
        <v>2.2539816176470588</v>
      </c>
      <c r="AD26">
        <v>2.25</v>
      </c>
    </row>
    <row r="27" spans="1:30" x14ac:dyDescent="0.2">
      <c r="A27" s="12" t="s">
        <v>99</v>
      </c>
      <c r="B27" s="13" t="s">
        <v>28</v>
      </c>
      <c r="C27" s="14">
        <v>31817</v>
      </c>
      <c r="D27" s="13" t="s">
        <v>33</v>
      </c>
      <c r="E27" s="13" t="s">
        <v>30</v>
      </c>
      <c r="F27" s="13"/>
      <c r="G27" s="15">
        <v>0.25</v>
      </c>
      <c r="H27" s="15">
        <v>0.4</v>
      </c>
      <c r="I27" s="21"/>
      <c r="J27" s="15">
        <v>0.375</v>
      </c>
      <c r="K27" s="15">
        <v>0.8</v>
      </c>
      <c r="L27" s="16"/>
      <c r="N27" s="17"/>
      <c r="O27" s="17" t="str">
        <f>IF(ISERROR(VLOOKUP(V27,Helper!$A$2:$C$33,3,FALSE)),"",VLOOKUP(V27,Helper!$A$2:$C$33,3,FALSE))</f>
        <v/>
      </c>
      <c r="P27" s="17"/>
      <c r="Q27" s="17"/>
      <c r="R27" s="17">
        <f t="shared" si="0"/>
        <v>0</v>
      </c>
      <c r="S27" s="17"/>
      <c r="T27" s="18"/>
      <c r="U27" s="17"/>
      <c r="V27" s="17"/>
      <c r="W27" s="13" t="str">
        <f>IF(ISERROR(VLOOKUP(V27,Helper!$A$2:$B$33,2,FALSE)),"",VLOOKUP(V27,Helper!$A$2:$B$33,2,FALSE))</f>
        <v/>
      </c>
      <c r="X27" s="19">
        <v>1.29</v>
      </c>
      <c r="Y27" s="19" t="e">
        <f t="shared" si="11"/>
        <v>#DIV/0!</v>
      </c>
      <c r="Z27" s="19" t="e">
        <f t="shared" si="2"/>
        <v>#VALUE!</v>
      </c>
      <c r="AA27" s="19">
        <f t="shared" si="7"/>
        <v>0</v>
      </c>
      <c r="AB27" s="13">
        <f t="shared" si="6"/>
        <v>0</v>
      </c>
      <c r="AC27" s="22"/>
    </row>
    <row r="28" spans="1:30" x14ac:dyDescent="0.2">
      <c r="A28" s="12" t="s">
        <v>100</v>
      </c>
      <c r="B28" s="13" t="s">
        <v>28</v>
      </c>
      <c r="C28" s="14">
        <v>30404</v>
      </c>
      <c r="D28" s="13" t="s">
        <v>29</v>
      </c>
      <c r="E28" s="13" t="s">
        <v>30</v>
      </c>
      <c r="F28" s="13"/>
      <c r="G28" s="15">
        <v>0.5</v>
      </c>
      <c r="H28" s="15">
        <v>0.5</v>
      </c>
      <c r="I28" s="15">
        <v>0.33300000000000002</v>
      </c>
      <c r="J28" s="15">
        <v>0.5</v>
      </c>
      <c r="K28" s="15">
        <v>0.2</v>
      </c>
      <c r="L28" s="16"/>
      <c r="N28" s="17"/>
      <c r="O28" s="17" t="str">
        <f>IF(ISERROR(VLOOKUP(V28,Helper!$A$2:$C$33,3,FALSE)),"",VLOOKUP(V28,Helper!$A$2:$C$33,3,FALSE))</f>
        <v/>
      </c>
      <c r="P28" s="17"/>
      <c r="Q28" s="17"/>
      <c r="R28" s="17">
        <f t="shared" si="0"/>
        <v>0</v>
      </c>
      <c r="S28" s="17"/>
      <c r="T28" s="18"/>
      <c r="U28" s="17"/>
      <c r="V28" s="17"/>
      <c r="W28" s="13" t="str">
        <f>IF(ISERROR(VLOOKUP(V28,Helper!$A$2:$B$33,2,FALSE)),"",VLOOKUP(V28,Helper!$A$2:$B$33,2,FALSE))</f>
        <v/>
      </c>
      <c r="X28" s="19">
        <v>1.28</v>
      </c>
      <c r="Y28" s="19" t="e">
        <f t="shared" si="11"/>
        <v>#DIV/0!</v>
      </c>
      <c r="Z28" s="19" t="e">
        <f t="shared" si="2"/>
        <v>#VALUE!</v>
      </c>
      <c r="AA28" s="19">
        <f t="shared" si="7"/>
        <v>0</v>
      </c>
      <c r="AB28" s="13">
        <f t="shared" si="6"/>
        <v>0</v>
      </c>
      <c r="AC28" s="22"/>
    </row>
    <row r="29" spans="1:30" x14ac:dyDescent="0.2">
      <c r="A29" s="12" t="s">
        <v>101</v>
      </c>
      <c r="B29" s="13" t="s">
        <v>28</v>
      </c>
      <c r="C29" s="14">
        <v>31609</v>
      </c>
      <c r="D29" s="13" t="s">
        <v>29</v>
      </c>
      <c r="E29" s="13" t="s">
        <v>30</v>
      </c>
      <c r="F29" s="13"/>
      <c r="G29" s="15">
        <v>0.5</v>
      </c>
      <c r="H29" s="15">
        <v>0.4</v>
      </c>
      <c r="I29" s="15">
        <v>0.33300000000000002</v>
      </c>
      <c r="J29" s="15">
        <v>0.375</v>
      </c>
      <c r="K29" s="15">
        <v>0.6</v>
      </c>
      <c r="L29" s="16"/>
      <c r="N29" s="17"/>
      <c r="O29" s="17" t="str">
        <f>IF(ISERROR(VLOOKUP(V29,Helper!$A$2:$C$33,3,FALSE)),"",VLOOKUP(V29,Helper!$A$2:$C$33,3,FALSE))</f>
        <v/>
      </c>
      <c r="P29" s="17"/>
      <c r="Q29" s="17"/>
      <c r="R29" s="17">
        <f t="shared" si="0"/>
        <v>0</v>
      </c>
      <c r="S29" s="17"/>
      <c r="T29" s="18"/>
      <c r="U29" s="17"/>
      <c r="V29" s="17"/>
      <c r="W29" s="13" t="str">
        <f>IF(ISERROR(VLOOKUP(V29,Helper!$A$2:$B$33,2,FALSE)),"",VLOOKUP(V29,Helper!$A$2:$B$33,2,FALSE))</f>
        <v/>
      </c>
      <c r="X29" s="19">
        <v>1.3</v>
      </c>
      <c r="Y29" s="19" t="e">
        <f t="shared" si="11"/>
        <v>#DIV/0!</v>
      </c>
      <c r="Z29" s="19" t="e">
        <f t="shared" si="2"/>
        <v>#VALUE!</v>
      </c>
      <c r="AA29" s="19">
        <f t="shared" si="7"/>
        <v>0</v>
      </c>
      <c r="AB29" s="13">
        <f t="shared" si="6"/>
        <v>0</v>
      </c>
      <c r="AC29" s="22"/>
    </row>
    <row r="30" spans="1:30" x14ac:dyDescent="0.2">
      <c r="A30" s="12" t="s">
        <v>102</v>
      </c>
      <c r="B30" s="13" t="s">
        <v>37</v>
      </c>
      <c r="C30" s="14">
        <v>34226</v>
      </c>
      <c r="D30" s="13" t="s">
        <v>29</v>
      </c>
      <c r="E30" s="13" t="s">
        <v>38</v>
      </c>
      <c r="F30" s="13"/>
      <c r="G30" s="15">
        <v>0.5</v>
      </c>
      <c r="H30" s="15">
        <v>0.2</v>
      </c>
      <c r="I30" s="21"/>
      <c r="J30" s="15">
        <v>0.5</v>
      </c>
      <c r="K30" s="16"/>
      <c r="L30" s="15">
        <v>0.4</v>
      </c>
      <c r="N30" s="17"/>
      <c r="O30" s="17" t="str">
        <f>IF(ISERROR(VLOOKUP(V30,Helper!$A$2:$C$33,3,FALSE)),"",VLOOKUP(V30,Helper!$A$2:$C$33,3,FALSE))</f>
        <v/>
      </c>
      <c r="P30" s="17"/>
      <c r="Q30" s="17"/>
      <c r="R30" s="17">
        <f t="shared" si="0"/>
        <v>0</v>
      </c>
      <c r="S30" s="17"/>
      <c r="T30" s="18"/>
      <c r="U30" s="17"/>
      <c r="V30" s="17"/>
      <c r="W30" s="13" t="str">
        <f>IF(ISERROR(VLOOKUP(V30,Helper!$A$2:$B$33,2,FALSE)),"",VLOOKUP(V30,Helper!$A$2:$B$33,2,FALSE))</f>
        <v/>
      </c>
      <c r="X30" s="19">
        <v>1.1200000000000001</v>
      </c>
      <c r="Y30" s="19" t="e">
        <f t="shared" si="11"/>
        <v>#DIV/0!</v>
      </c>
      <c r="Z30" s="19" t="e">
        <f t="shared" si="2"/>
        <v>#VALUE!</v>
      </c>
      <c r="AA30" s="19">
        <f t="shared" si="7"/>
        <v>0</v>
      </c>
      <c r="AB30" s="13">
        <f t="shared" si="6"/>
        <v>0</v>
      </c>
      <c r="AC30" s="22"/>
    </row>
    <row r="31" spans="1:30" x14ac:dyDescent="0.2">
      <c r="A31" s="12" t="s">
        <v>103</v>
      </c>
      <c r="B31" s="13" t="s">
        <v>28</v>
      </c>
      <c r="C31" s="14">
        <v>34321</v>
      </c>
      <c r="D31" s="13" t="s">
        <v>29</v>
      </c>
      <c r="E31" s="13" t="s">
        <v>38</v>
      </c>
      <c r="F31" s="13"/>
      <c r="G31" s="15">
        <v>0.5</v>
      </c>
      <c r="H31" s="15">
        <v>0.2</v>
      </c>
      <c r="I31" s="21"/>
      <c r="J31" s="15">
        <v>0.5</v>
      </c>
      <c r="K31" s="15">
        <v>0.2</v>
      </c>
      <c r="L31" s="16"/>
      <c r="N31" s="17"/>
      <c r="O31" s="17" t="str">
        <f>IF(ISERROR(VLOOKUP(V31,Helper!$A$2:$C$33,3,FALSE)),"",VLOOKUP(V31,Helper!$A$2:$C$33,3,FALSE))</f>
        <v/>
      </c>
      <c r="P31" s="17"/>
      <c r="Q31" s="17"/>
      <c r="R31" s="17">
        <f t="shared" si="0"/>
        <v>0</v>
      </c>
      <c r="S31" s="17"/>
      <c r="T31" s="18"/>
      <c r="U31" s="17"/>
      <c r="V31" s="17"/>
      <c r="W31" s="13" t="str">
        <f>IF(ISERROR(VLOOKUP(V31,Helper!$A$2:$B$33,2,FALSE)),"",VLOOKUP(V31,Helper!$A$2:$B$33,2,FALSE))</f>
        <v/>
      </c>
      <c r="X31" s="19">
        <v>1.1200000000000001</v>
      </c>
      <c r="Y31" s="19" t="e">
        <f t="shared" si="11"/>
        <v>#DIV/0!</v>
      </c>
      <c r="Z31" s="19" t="e">
        <f t="shared" si="2"/>
        <v>#VALUE!</v>
      </c>
      <c r="AA31" s="19">
        <f t="shared" si="7"/>
        <v>0</v>
      </c>
      <c r="AB31" s="13">
        <f t="shared" si="6"/>
        <v>0</v>
      </c>
      <c r="AC31" s="22"/>
    </row>
    <row r="32" spans="1:30" x14ac:dyDescent="0.2">
      <c r="A32" s="12" t="s">
        <v>104</v>
      </c>
      <c r="B32" s="13" t="s">
        <v>28</v>
      </c>
      <c r="C32" s="14">
        <v>34470</v>
      </c>
      <c r="D32" s="13" t="s">
        <v>40</v>
      </c>
      <c r="E32" s="13" t="s">
        <v>38</v>
      </c>
      <c r="F32" s="13"/>
      <c r="G32" s="15">
        <v>0.875</v>
      </c>
      <c r="H32" s="15">
        <v>0.1</v>
      </c>
      <c r="I32" s="21"/>
      <c r="J32" s="15">
        <v>0.5</v>
      </c>
      <c r="K32" s="21"/>
      <c r="L32" s="16"/>
      <c r="N32" s="17"/>
      <c r="O32" s="17" t="str">
        <f>IF(ISERROR(VLOOKUP(V32,Helper!$A$2:$C$33,3,FALSE)),"",VLOOKUP(V32,Helper!$A$2:$C$33,3,FALSE))</f>
        <v/>
      </c>
      <c r="P32" s="17"/>
      <c r="Q32" s="17"/>
      <c r="R32" s="17">
        <f t="shared" si="0"/>
        <v>0</v>
      </c>
      <c r="S32" s="17"/>
      <c r="T32" s="18"/>
      <c r="U32" s="17"/>
      <c r="V32" s="17"/>
      <c r="W32" s="13" t="str">
        <f>IF(ISERROR(VLOOKUP(V32,Helper!$A$2:$B$33,2,FALSE)),"",VLOOKUP(V32,Helper!$A$2:$B$33,2,FALSE))</f>
        <v/>
      </c>
      <c r="X32" s="19">
        <v>1.1200000000000001</v>
      </c>
      <c r="Y32" s="19" t="e">
        <f t="shared" si="11"/>
        <v>#DIV/0!</v>
      </c>
      <c r="Z32" s="19" t="e">
        <f t="shared" si="2"/>
        <v>#VALUE!</v>
      </c>
      <c r="AA32" s="19">
        <f t="shared" si="7"/>
        <v>0</v>
      </c>
      <c r="AB32" s="13">
        <f t="shared" si="6"/>
        <v>0</v>
      </c>
      <c r="AC32" s="22"/>
    </row>
    <row r="33" spans="1:29" x14ac:dyDescent="0.2">
      <c r="A33" s="12" t="s">
        <v>105</v>
      </c>
      <c r="B33" s="13" t="s">
        <v>28</v>
      </c>
      <c r="C33" s="14">
        <v>33715</v>
      </c>
      <c r="D33" s="13" t="s">
        <v>33</v>
      </c>
      <c r="E33" s="13" t="s">
        <v>30</v>
      </c>
      <c r="F33" s="13"/>
      <c r="G33" s="15">
        <v>0.25</v>
      </c>
      <c r="H33" s="15">
        <v>0.3</v>
      </c>
      <c r="I33" s="21"/>
      <c r="J33" s="15">
        <v>0.5</v>
      </c>
      <c r="K33" s="15">
        <v>0.8</v>
      </c>
      <c r="L33" s="16"/>
      <c r="N33" s="17"/>
      <c r="O33" s="17" t="str">
        <f>IF(ISERROR(VLOOKUP(V33,Helper!$A$2:$C$33,3,FALSE)),"",VLOOKUP(V33,Helper!$A$2:$C$33,3,FALSE))</f>
        <v/>
      </c>
      <c r="P33" s="17"/>
      <c r="Q33" s="17"/>
      <c r="R33" s="17">
        <f t="shared" si="0"/>
        <v>0</v>
      </c>
      <c r="S33" s="17"/>
      <c r="T33" s="18"/>
      <c r="U33" s="17"/>
      <c r="V33" s="17"/>
      <c r="W33" s="13" t="str">
        <f>IF(ISERROR(VLOOKUP(V33,Helper!$A$2:$B$33,2,FALSE)),"",VLOOKUP(V33,Helper!$A$2:$B$33,2,FALSE))</f>
        <v/>
      </c>
      <c r="X33" s="19">
        <v>1.24</v>
      </c>
      <c r="Y33" s="19" t="e">
        <f t="shared" si="11"/>
        <v>#DIV/0!</v>
      </c>
      <c r="Z33" s="19" t="e">
        <f t="shared" si="2"/>
        <v>#VALUE!</v>
      </c>
      <c r="AA33" s="19">
        <f t="shared" si="7"/>
        <v>0</v>
      </c>
      <c r="AB33" s="13">
        <f t="shared" si="6"/>
        <v>0</v>
      </c>
      <c r="AC33" s="22"/>
    </row>
    <row r="34" spans="1:29" x14ac:dyDescent="0.2">
      <c r="A34" s="12" t="s">
        <v>106</v>
      </c>
      <c r="B34" s="13" t="s">
        <v>28</v>
      </c>
      <c r="C34" s="14">
        <v>33772</v>
      </c>
      <c r="D34" s="13" t="s">
        <v>69</v>
      </c>
      <c r="E34" s="13" t="s">
        <v>41</v>
      </c>
      <c r="F34" s="13"/>
      <c r="G34" s="15">
        <v>0.875</v>
      </c>
      <c r="H34" s="15">
        <v>0.3</v>
      </c>
      <c r="I34" s="15">
        <v>0.33300000000000002</v>
      </c>
      <c r="J34" s="15">
        <v>0.375</v>
      </c>
      <c r="K34" s="15">
        <v>0.4</v>
      </c>
      <c r="L34" s="16"/>
      <c r="N34" s="17"/>
      <c r="O34" s="17" t="str">
        <f>IF(ISERROR(VLOOKUP(V34,Helper!$A$2:$C$33,3,FALSE)),"",VLOOKUP(V34,Helper!$A$2:$C$33,3,FALSE))</f>
        <v/>
      </c>
      <c r="P34" s="17"/>
      <c r="Q34" s="17"/>
      <c r="R34" s="17">
        <f t="shared" si="0"/>
        <v>0</v>
      </c>
      <c r="S34" s="17"/>
      <c r="T34" s="18"/>
      <c r="U34" s="17"/>
      <c r="V34" s="17"/>
      <c r="W34" s="13" t="str">
        <f>IF(ISERROR(VLOOKUP(V34,Helper!$A$2:$B$33,2,FALSE)),"",VLOOKUP(V34,Helper!$A$2:$B$33,2,FALSE))</f>
        <v/>
      </c>
      <c r="X34" s="19">
        <v>1.24</v>
      </c>
      <c r="Y34" s="19" t="e">
        <f t="shared" si="11"/>
        <v>#DIV/0!</v>
      </c>
      <c r="Z34" s="19" t="e">
        <f t="shared" si="2"/>
        <v>#VALUE!</v>
      </c>
      <c r="AA34" s="19">
        <f t="shared" si="7"/>
        <v>0</v>
      </c>
      <c r="AB34" s="13">
        <f t="shared" si="6"/>
        <v>0</v>
      </c>
      <c r="AC34" s="22"/>
    </row>
    <row r="35" spans="1:29" x14ac:dyDescent="0.2">
      <c r="A35" s="12" t="s">
        <v>107</v>
      </c>
      <c r="B35" s="13" t="s">
        <v>28</v>
      </c>
      <c r="C35" s="14">
        <v>34337</v>
      </c>
      <c r="D35" s="13" t="s">
        <v>40</v>
      </c>
      <c r="E35" s="13" t="s">
        <v>35</v>
      </c>
      <c r="F35" s="13"/>
      <c r="G35" s="15">
        <v>0.25</v>
      </c>
      <c r="H35" s="15">
        <v>0.1</v>
      </c>
      <c r="I35" s="21"/>
      <c r="J35" s="15">
        <v>0.5</v>
      </c>
      <c r="K35" s="21"/>
      <c r="L35" s="16"/>
      <c r="N35" s="17"/>
      <c r="O35" s="17" t="str">
        <f>IF(ISERROR(VLOOKUP(V35,Helper!$A$2:$C$33,3,FALSE)),"",VLOOKUP(V35,Helper!$A$2:$C$33,3,FALSE))</f>
        <v/>
      </c>
      <c r="P35" s="17"/>
      <c r="Q35" s="17"/>
      <c r="R35" s="17">
        <f t="shared" si="0"/>
        <v>0</v>
      </c>
      <c r="S35" s="17"/>
      <c r="T35" s="18"/>
      <c r="U35" s="17"/>
      <c r="V35" s="17"/>
      <c r="W35" s="13" t="str">
        <f>IF(ISERROR(VLOOKUP(V35,Helper!$A$2:$B$33,2,FALSE)),"",VLOOKUP(V35,Helper!$A$2:$B$33,2,FALSE))</f>
        <v/>
      </c>
      <c r="X35" s="19">
        <v>1.1200000000000001</v>
      </c>
      <c r="Y35" s="19" t="e">
        <f t="shared" si="11"/>
        <v>#DIV/0!</v>
      </c>
      <c r="Z35" s="19" t="e">
        <f t="shared" si="2"/>
        <v>#VALUE!</v>
      </c>
      <c r="AA35" s="19">
        <f t="shared" si="7"/>
        <v>0</v>
      </c>
      <c r="AB35" s="13">
        <f t="shared" si="6"/>
        <v>0</v>
      </c>
      <c r="AC35" s="22"/>
    </row>
    <row r="36" spans="1:29" x14ac:dyDescent="0.2">
      <c r="A36" s="12" t="s">
        <v>108</v>
      </c>
      <c r="B36" s="13" t="s">
        <v>28</v>
      </c>
      <c r="C36" s="14">
        <v>34420</v>
      </c>
      <c r="D36" s="13" t="s">
        <v>29</v>
      </c>
      <c r="E36" s="13" t="s">
        <v>35</v>
      </c>
      <c r="F36" s="13"/>
      <c r="G36" s="15">
        <v>0.5</v>
      </c>
      <c r="H36" s="15">
        <v>0.1</v>
      </c>
      <c r="I36" s="21"/>
      <c r="J36" s="15">
        <v>0.25</v>
      </c>
      <c r="K36" s="21"/>
      <c r="L36" s="16"/>
      <c r="N36" s="17"/>
      <c r="O36" s="17" t="str">
        <f>IF(ISERROR(VLOOKUP(V36,Helper!$A$2:$C$33,3,FALSE)),"",VLOOKUP(V36,Helper!$A$2:$C$33,3,FALSE))</f>
        <v/>
      </c>
      <c r="P36" s="17"/>
      <c r="Q36" s="17"/>
      <c r="R36" s="17">
        <f t="shared" si="0"/>
        <v>0</v>
      </c>
      <c r="S36" s="17"/>
      <c r="T36" s="18"/>
      <c r="U36" s="17"/>
      <c r="V36" s="17"/>
      <c r="W36" s="13" t="str">
        <f>IF(ISERROR(VLOOKUP(V36,Helper!$A$2:$B$33,2,FALSE)),"",VLOOKUP(V36,Helper!$A$2:$B$33,2,FALSE))</f>
        <v/>
      </c>
      <c r="X36" s="19">
        <v>1.1200000000000001</v>
      </c>
      <c r="Y36" s="19" t="e">
        <f t="shared" si="11"/>
        <v>#DIV/0!</v>
      </c>
      <c r="Z36" s="19" t="e">
        <f t="shared" si="2"/>
        <v>#VALUE!</v>
      </c>
      <c r="AA36" s="19">
        <f t="shared" si="7"/>
        <v>0</v>
      </c>
      <c r="AB36" s="13">
        <f t="shared" si="6"/>
        <v>0</v>
      </c>
      <c r="AC36" s="22"/>
    </row>
    <row r="37" spans="1:29" x14ac:dyDescent="0.2">
      <c r="A37" s="12" t="s">
        <v>109</v>
      </c>
      <c r="B37" s="13" t="s">
        <v>37</v>
      </c>
      <c r="C37" s="14">
        <v>34441</v>
      </c>
      <c r="D37" s="13" t="s">
        <v>29</v>
      </c>
      <c r="E37" s="13" t="s">
        <v>35</v>
      </c>
      <c r="F37" s="13"/>
      <c r="G37" s="15">
        <v>0.5</v>
      </c>
      <c r="H37" s="15">
        <v>0.1</v>
      </c>
      <c r="I37" s="21"/>
      <c r="J37" s="15">
        <v>0.375</v>
      </c>
      <c r="K37" s="16"/>
      <c r="L37" s="21"/>
      <c r="N37" s="17"/>
      <c r="O37" s="17" t="str">
        <f>IF(ISERROR(VLOOKUP(V37,Helper!$A$2:$C$33,3,FALSE)),"",VLOOKUP(V37,Helper!$A$2:$C$33,3,FALSE))</f>
        <v/>
      </c>
      <c r="P37" s="17"/>
      <c r="Q37" s="17"/>
      <c r="R37" s="17">
        <f t="shared" si="0"/>
        <v>0</v>
      </c>
      <c r="S37" s="17"/>
      <c r="T37" s="18"/>
      <c r="U37" s="17"/>
      <c r="V37" s="17"/>
      <c r="W37" s="13" t="str">
        <f>IF(ISERROR(VLOOKUP(V37,Helper!$A$2:$B$33,2,FALSE)),"",VLOOKUP(V37,Helper!$A$2:$B$33,2,FALSE))</f>
        <v/>
      </c>
      <c r="X37" s="19">
        <v>1.1200000000000001</v>
      </c>
      <c r="Y37" s="19" t="e">
        <f t="shared" si="11"/>
        <v>#DIV/0!</v>
      </c>
      <c r="Z37" s="19" t="e">
        <f t="shared" si="2"/>
        <v>#VALUE!</v>
      </c>
      <c r="AA37" s="19">
        <f t="shared" si="7"/>
        <v>0</v>
      </c>
      <c r="AB37" s="13">
        <f t="shared" si="6"/>
        <v>0</v>
      </c>
      <c r="AC37" s="22"/>
    </row>
    <row r="38" spans="1:29" x14ac:dyDescent="0.2">
      <c r="A38" s="12" t="s">
        <v>110</v>
      </c>
      <c r="B38" s="13" t="s">
        <v>28</v>
      </c>
      <c r="C38" s="14">
        <v>34454</v>
      </c>
      <c r="D38" s="13" t="s">
        <v>69</v>
      </c>
      <c r="E38" s="13" t="s">
        <v>38</v>
      </c>
      <c r="F38" s="13"/>
      <c r="G38" s="15">
        <v>0.875</v>
      </c>
      <c r="H38" s="15">
        <v>0.1</v>
      </c>
      <c r="I38" s="21"/>
      <c r="J38" s="15">
        <v>0.375</v>
      </c>
      <c r="K38" s="21"/>
      <c r="L38" s="16"/>
      <c r="N38" s="17"/>
      <c r="O38" s="17" t="str">
        <f>IF(ISERROR(VLOOKUP(V38,Helper!$A$2:$C$33,3,FALSE)),"",VLOOKUP(V38,Helper!$A$2:$C$33,3,FALSE))</f>
        <v/>
      </c>
      <c r="P38" s="17"/>
      <c r="Q38" s="17"/>
      <c r="R38" s="17">
        <f t="shared" si="0"/>
        <v>0</v>
      </c>
      <c r="S38" s="17"/>
      <c r="T38" s="18"/>
      <c r="U38" s="17"/>
      <c r="V38" s="17"/>
      <c r="W38" s="13" t="str">
        <f>IF(ISERROR(VLOOKUP(V38,Helper!$A$2:$B$33,2,FALSE)),"",VLOOKUP(V38,Helper!$A$2:$B$33,2,FALSE))</f>
        <v/>
      </c>
      <c r="X38" s="19">
        <v>1.1200000000000001</v>
      </c>
      <c r="Y38" s="19" t="e">
        <f t="shared" si="11"/>
        <v>#DIV/0!</v>
      </c>
      <c r="Z38" s="19" t="e">
        <f t="shared" si="2"/>
        <v>#VALUE!</v>
      </c>
      <c r="AA38" s="19">
        <f t="shared" si="7"/>
        <v>0</v>
      </c>
      <c r="AB38" s="13">
        <f t="shared" si="6"/>
        <v>0</v>
      </c>
      <c r="AC38" s="22"/>
    </row>
    <row r="39" spans="1:29" x14ac:dyDescent="0.2">
      <c r="A39" s="12" t="s">
        <v>111</v>
      </c>
      <c r="B39" s="13" t="s">
        <v>37</v>
      </c>
      <c r="C39" s="14">
        <v>32892</v>
      </c>
      <c r="D39" s="13" t="s">
        <v>40</v>
      </c>
      <c r="E39" s="13" t="s">
        <v>41</v>
      </c>
      <c r="F39" s="13"/>
      <c r="G39" s="15">
        <v>0.875</v>
      </c>
      <c r="H39" s="15">
        <v>0.5</v>
      </c>
      <c r="I39" s="15">
        <v>0.33300000000000002</v>
      </c>
      <c r="J39" s="15">
        <v>0.5</v>
      </c>
      <c r="K39" s="16"/>
      <c r="L39" s="15">
        <v>0.2</v>
      </c>
      <c r="N39" s="17"/>
      <c r="O39" s="17" t="str">
        <f>IF(ISERROR(VLOOKUP(V39,Helper!$A$2:$C$33,3,FALSE)),"",VLOOKUP(V39,Helper!$A$2:$C$33,3,FALSE))</f>
        <v/>
      </c>
      <c r="P39" s="17"/>
      <c r="Q39" s="17"/>
      <c r="R39" s="17">
        <f t="shared" si="0"/>
        <v>0</v>
      </c>
      <c r="S39" s="17"/>
      <c r="T39" s="18"/>
      <c r="U39" s="17"/>
      <c r="V39" s="17"/>
      <c r="W39" s="13" t="str">
        <f>IF(ISERROR(VLOOKUP(V39,Helper!$A$2:$B$33,2,FALSE)),"",VLOOKUP(V39,Helper!$A$2:$B$33,2,FALSE))</f>
        <v/>
      </c>
      <c r="X39" s="19">
        <v>1.26</v>
      </c>
      <c r="Y39" s="19" t="e">
        <f t="shared" si="11"/>
        <v>#DIV/0!</v>
      </c>
      <c r="Z39" s="19" t="e">
        <f t="shared" si="2"/>
        <v>#VALUE!</v>
      </c>
      <c r="AA39" s="19">
        <f t="shared" si="7"/>
        <v>0</v>
      </c>
      <c r="AB39" s="13">
        <f t="shared" si="6"/>
        <v>0</v>
      </c>
      <c r="AC39" s="22"/>
    </row>
    <row r="40" spans="1:29" x14ac:dyDescent="0.2">
      <c r="A40" s="12" t="s">
        <v>112</v>
      </c>
      <c r="B40" s="13" t="s">
        <v>28</v>
      </c>
      <c r="C40" s="14">
        <v>30378</v>
      </c>
      <c r="D40" s="13" t="s">
        <v>29</v>
      </c>
      <c r="E40" s="13" t="s">
        <v>30</v>
      </c>
      <c r="F40" s="13"/>
      <c r="G40" s="15">
        <v>0.5</v>
      </c>
      <c r="H40" s="15">
        <v>0.5</v>
      </c>
      <c r="I40" s="15">
        <v>0.16700000000000001</v>
      </c>
      <c r="J40" s="15">
        <v>0.5</v>
      </c>
      <c r="K40" s="15">
        <v>0.2</v>
      </c>
      <c r="L40" s="16"/>
      <c r="N40" s="17"/>
      <c r="O40" s="17" t="str">
        <f>IF(ISERROR(VLOOKUP(V40,Helper!$A$2:$C$33,3,FALSE)),"",VLOOKUP(V40,Helper!$A$2:$C$33,3,FALSE))</f>
        <v/>
      </c>
      <c r="P40" s="17"/>
      <c r="Q40" s="17"/>
      <c r="R40" s="17">
        <f t="shared" si="0"/>
        <v>0</v>
      </c>
      <c r="S40" s="17"/>
      <c r="T40" s="18"/>
      <c r="U40" s="17"/>
      <c r="V40" s="17"/>
      <c r="W40" s="13" t="str">
        <f>IF(ISERROR(VLOOKUP(V40,Helper!$A$2:$B$33,2,FALSE)),"",VLOOKUP(V40,Helper!$A$2:$B$33,2,FALSE))</f>
        <v/>
      </c>
      <c r="X40" s="19">
        <v>1.28</v>
      </c>
      <c r="Y40" s="19" t="e">
        <f t="shared" si="11"/>
        <v>#DIV/0!</v>
      </c>
      <c r="Z40" s="19" t="e">
        <f t="shared" si="2"/>
        <v>#VALUE!</v>
      </c>
      <c r="AA40" s="19">
        <f t="shared" si="7"/>
        <v>0</v>
      </c>
      <c r="AB40" s="13">
        <f t="shared" si="6"/>
        <v>0</v>
      </c>
      <c r="AC40" s="22"/>
    </row>
    <row r="41" spans="1:29" x14ac:dyDescent="0.2">
      <c r="A41" s="12" t="s">
        <v>113</v>
      </c>
      <c r="B41" s="13" t="s">
        <v>37</v>
      </c>
      <c r="C41" s="14">
        <v>31169</v>
      </c>
      <c r="D41" s="13" t="s">
        <v>29</v>
      </c>
      <c r="E41" s="13" t="s">
        <v>41</v>
      </c>
      <c r="F41" s="13"/>
      <c r="G41" s="15">
        <v>0.5</v>
      </c>
      <c r="H41" s="15">
        <v>0.4</v>
      </c>
      <c r="I41" s="15">
        <v>0.33300000000000002</v>
      </c>
      <c r="J41" s="15">
        <v>0.5</v>
      </c>
      <c r="K41" s="16"/>
      <c r="L41" s="15">
        <v>0.6</v>
      </c>
      <c r="N41" s="17"/>
      <c r="O41" s="17" t="str">
        <f>IF(ISERROR(VLOOKUP(V41,Helper!$A$2:$C$33,3,FALSE)),"",VLOOKUP(V41,Helper!$A$2:$C$33,3,FALSE))</f>
        <v/>
      </c>
      <c r="P41" s="17"/>
      <c r="Q41" s="17"/>
      <c r="R41" s="17">
        <f t="shared" si="0"/>
        <v>0</v>
      </c>
      <c r="S41" s="17"/>
      <c r="T41" s="18"/>
      <c r="U41" s="17"/>
      <c r="V41" s="17"/>
      <c r="W41" s="13" t="str">
        <f>IF(ISERROR(VLOOKUP(V41,Helper!$A$2:$B$33,2,FALSE)),"",VLOOKUP(V41,Helper!$A$2:$B$33,2,FALSE))</f>
        <v/>
      </c>
      <c r="X41" s="19">
        <v>1.3</v>
      </c>
      <c r="Y41" s="19" t="e">
        <f t="shared" si="11"/>
        <v>#DIV/0!</v>
      </c>
      <c r="Z41" s="19" t="e">
        <f t="shared" si="2"/>
        <v>#VALUE!</v>
      </c>
      <c r="AA41" s="19">
        <f t="shared" si="7"/>
        <v>0</v>
      </c>
      <c r="AB41" s="13">
        <f t="shared" si="6"/>
        <v>0</v>
      </c>
      <c r="AC41" s="22"/>
    </row>
    <row r="42" spans="1:29" x14ac:dyDescent="0.2">
      <c r="A42" s="12" t="s">
        <v>114</v>
      </c>
      <c r="B42" s="13" t="s">
        <v>28</v>
      </c>
      <c r="C42" s="14">
        <v>34123</v>
      </c>
      <c r="D42" s="13" t="s">
        <v>29</v>
      </c>
      <c r="E42" s="13" t="s">
        <v>38</v>
      </c>
      <c r="F42" s="13"/>
      <c r="G42" s="15">
        <v>0.5</v>
      </c>
      <c r="H42" s="15">
        <v>0.2</v>
      </c>
      <c r="I42" s="21"/>
      <c r="J42" s="15">
        <v>0.5</v>
      </c>
      <c r="K42" s="15">
        <v>0.4</v>
      </c>
      <c r="L42" s="16"/>
      <c r="N42" s="17"/>
      <c r="O42" s="17" t="str">
        <f>IF(ISERROR(VLOOKUP(V42,Helper!$A$2:$C$33,3,FALSE)),"",VLOOKUP(V42,Helper!$A$2:$C$33,3,FALSE))</f>
        <v/>
      </c>
      <c r="P42" s="17"/>
      <c r="Q42" s="17"/>
      <c r="R42" s="17">
        <f t="shared" si="0"/>
        <v>0</v>
      </c>
      <c r="S42" s="17"/>
      <c r="T42" s="18"/>
      <c r="U42" s="17"/>
      <c r="V42" s="17"/>
      <c r="W42" s="13" t="str">
        <f>IF(ISERROR(VLOOKUP(V42,Helper!$A$2:$B$33,2,FALSE)),"",VLOOKUP(V42,Helper!$A$2:$B$33,2,FALSE))</f>
        <v/>
      </c>
      <c r="X42" s="19">
        <v>1.18</v>
      </c>
      <c r="Y42" s="19" t="e">
        <f t="shared" si="11"/>
        <v>#DIV/0!</v>
      </c>
      <c r="Z42" s="19" t="e">
        <f t="shared" si="2"/>
        <v>#VALUE!</v>
      </c>
      <c r="AA42" s="19">
        <f t="shared" si="7"/>
        <v>0</v>
      </c>
      <c r="AB42" s="13">
        <f t="shared" si="6"/>
        <v>0</v>
      </c>
      <c r="AC42" s="22"/>
    </row>
    <row r="43" spans="1:29" x14ac:dyDescent="0.2">
      <c r="A43" s="12" t="s">
        <v>115</v>
      </c>
      <c r="B43" s="13" t="s">
        <v>28</v>
      </c>
      <c r="C43" s="14">
        <v>32173</v>
      </c>
      <c r="D43" s="13" t="s">
        <v>29</v>
      </c>
      <c r="E43" s="13" t="s">
        <v>41</v>
      </c>
      <c r="F43" s="13"/>
      <c r="G43" s="15">
        <v>0.5</v>
      </c>
      <c r="H43" s="15">
        <v>0.5</v>
      </c>
      <c r="I43" s="15">
        <v>0.5</v>
      </c>
      <c r="J43" s="15">
        <v>0.5</v>
      </c>
      <c r="K43" s="15">
        <v>0.4</v>
      </c>
      <c r="L43" s="16"/>
      <c r="N43" s="17"/>
      <c r="O43" s="17" t="str">
        <f>IF(ISERROR(VLOOKUP(V43,Helper!$A$2:$C$33,3,FALSE)),"",VLOOKUP(V43,Helper!$A$2:$C$33,3,FALSE))</f>
        <v/>
      </c>
      <c r="P43" s="17"/>
      <c r="Q43" s="17"/>
      <c r="R43" s="17">
        <f t="shared" si="0"/>
        <v>0</v>
      </c>
      <c r="S43" s="17"/>
      <c r="T43" s="18"/>
      <c r="U43" s="17"/>
      <c r="V43" s="17"/>
      <c r="W43" s="13" t="str">
        <f>IF(ISERROR(VLOOKUP(V43,Helper!$A$2:$B$33,2,FALSE)),"",VLOOKUP(V43,Helper!$A$2:$B$33,2,FALSE))</f>
        <v/>
      </c>
      <c r="X43" s="19">
        <v>1.28</v>
      </c>
      <c r="Y43" s="19" t="e">
        <f t="shared" si="11"/>
        <v>#DIV/0!</v>
      </c>
      <c r="Z43" s="19" t="e">
        <f t="shared" si="2"/>
        <v>#VALUE!</v>
      </c>
      <c r="AA43" s="19">
        <f t="shared" si="7"/>
        <v>0</v>
      </c>
      <c r="AB43" s="13">
        <f t="shared" si="6"/>
        <v>0</v>
      </c>
      <c r="AC43" s="22"/>
    </row>
    <row r="44" spans="1:29" x14ac:dyDescent="0.2">
      <c r="A44" s="12" t="s">
        <v>116</v>
      </c>
      <c r="B44" s="13" t="s">
        <v>28</v>
      </c>
      <c r="C44" s="14">
        <v>32272</v>
      </c>
      <c r="D44" s="13" t="s">
        <v>29</v>
      </c>
      <c r="E44" s="13" t="s">
        <v>41</v>
      </c>
      <c r="F44" s="13"/>
      <c r="G44" s="15">
        <v>0.5</v>
      </c>
      <c r="H44" s="15">
        <v>0.5</v>
      </c>
      <c r="I44" s="15">
        <v>0.33300000000000002</v>
      </c>
      <c r="J44" s="15">
        <v>0.5</v>
      </c>
      <c r="K44" s="15">
        <v>0.8</v>
      </c>
      <c r="L44" s="16"/>
      <c r="N44" s="17"/>
      <c r="O44" s="17" t="str">
        <f>IF(ISERROR(VLOOKUP(V44,Helper!$A$2:$C$33,3,FALSE)),"",VLOOKUP(V44,Helper!$A$2:$C$33,3,FALSE))</f>
        <v/>
      </c>
      <c r="P44" s="17"/>
      <c r="Q44" s="17"/>
      <c r="R44" s="17">
        <f t="shared" si="0"/>
        <v>0</v>
      </c>
      <c r="S44" s="17"/>
      <c r="T44" s="18"/>
      <c r="U44" s="17"/>
      <c r="V44" s="17"/>
      <c r="W44" s="13" t="str">
        <f>IF(ISERROR(VLOOKUP(V44,Helper!$A$2:$B$33,2,FALSE)),"",VLOOKUP(V44,Helper!$A$2:$B$33,2,FALSE))</f>
        <v/>
      </c>
      <c r="X44" s="19">
        <v>1.28</v>
      </c>
      <c r="Y44" s="19" t="e">
        <f t="shared" si="11"/>
        <v>#DIV/0!</v>
      </c>
      <c r="Z44" s="19" t="e">
        <f t="shared" si="2"/>
        <v>#VALUE!</v>
      </c>
      <c r="AA44" s="19">
        <f t="shared" si="7"/>
        <v>0</v>
      </c>
      <c r="AB44" s="13">
        <f t="shared" si="6"/>
        <v>0</v>
      </c>
      <c r="AC44" s="22"/>
    </row>
    <row r="45" spans="1:29" x14ac:dyDescent="0.2">
      <c r="A45" s="12" t="s">
        <v>117</v>
      </c>
      <c r="B45" s="13" t="s">
        <v>28</v>
      </c>
      <c r="C45" s="14">
        <v>28760</v>
      </c>
      <c r="D45" s="13" t="s">
        <v>29</v>
      </c>
      <c r="E45" s="13" t="s">
        <v>41</v>
      </c>
      <c r="F45" s="13"/>
      <c r="G45" s="15">
        <v>0.5</v>
      </c>
      <c r="H45" s="15">
        <v>0.5</v>
      </c>
      <c r="I45" s="15">
        <v>0.33300000000000002</v>
      </c>
      <c r="J45" s="15">
        <v>0.125</v>
      </c>
      <c r="K45" s="15">
        <v>0.8</v>
      </c>
      <c r="L45" s="16"/>
      <c r="N45" s="17"/>
      <c r="O45" s="17" t="str">
        <f>IF(ISERROR(VLOOKUP(V45,Helper!$A$2:$C$33,3,FALSE)),"",VLOOKUP(V45,Helper!$A$2:$C$33,3,FALSE))</f>
        <v/>
      </c>
      <c r="P45" s="17"/>
      <c r="Q45" s="17"/>
      <c r="R45" s="17">
        <f t="shared" si="0"/>
        <v>0</v>
      </c>
      <c r="S45" s="17"/>
      <c r="T45" s="18"/>
      <c r="U45" s="17"/>
      <c r="V45" s="17"/>
      <c r="W45" s="13" t="str">
        <f>IF(ISERROR(VLOOKUP(V45,Helper!$A$2:$B$33,2,FALSE)),"",VLOOKUP(V45,Helper!$A$2:$B$33,2,FALSE))</f>
        <v/>
      </c>
      <c r="X45" s="19">
        <v>1.28</v>
      </c>
      <c r="Y45" s="19" t="e">
        <f t="shared" si="11"/>
        <v>#DIV/0!</v>
      </c>
      <c r="Z45" s="19" t="e">
        <f t="shared" si="2"/>
        <v>#VALUE!</v>
      </c>
      <c r="AA45" s="19">
        <f t="shared" si="7"/>
        <v>0</v>
      </c>
      <c r="AB45" s="13">
        <f t="shared" si="6"/>
        <v>0</v>
      </c>
      <c r="AC45" s="22"/>
    </row>
    <row r="46" spans="1:29" x14ac:dyDescent="0.2">
      <c r="A46" s="12" t="s">
        <v>118</v>
      </c>
      <c r="B46" s="13" t="s">
        <v>28</v>
      </c>
      <c r="C46" s="14">
        <v>31790</v>
      </c>
      <c r="D46" s="13" t="s">
        <v>40</v>
      </c>
      <c r="E46" s="13" t="s">
        <v>35</v>
      </c>
      <c r="F46" s="13"/>
      <c r="G46" s="15">
        <v>0.25</v>
      </c>
      <c r="H46" s="15">
        <v>0.4</v>
      </c>
      <c r="I46" s="21"/>
      <c r="J46" s="15">
        <v>0.5</v>
      </c>
      <c r="K46" s="21"/>
      <c r="L46" s="16"/>
      <c r="N46" s="17"/>
      <c r="O46" s="17" t="str">
        <f>IF(ISERROR(VLOOKUP(V46,Helper!$A$2:$C$33,3,FALSE)),"",VLOOKUP(V46,Helper!$A$2:$C$33,3,FALSE))</f>
        <v/>
      </c>
      <c r="P46" s="17"/>
      <c r="Q46" s="17"/>
      <c r="R46" s="17">
        <f t="shared" si="0"/>
        <v>0</v>
      </c>
      <c r="S46" s="17"/>
      <c r="T46" s="18"/>
      <c r="U46" s="17"/>
      <c r="V46" s="17"/>
      <c r="W46" s="13" t="str">
        <f>IF(ISERROR(VLOOKUP(V46,Helper!$A$2:$B$33,2,FALSE)),"",VLOOKUP(V46,Helper!$A$2:$B$33,2,FALSE))</f>
        <v/>
      </c>
      <c r="X46" s="19">
        <v>1.29</v>
      </c>
      <c r="Y46" s="19" t="e">
        <f t="shared" si="11"/>
        <v>#DIV/0!</v>
      </c>
      <c r="Z46" s="19" t="e">
        <f t="shared" si="2"/>
        <v>#VALUE!</v>
      </c>
      <c r="AA46" s="19">
        <f t="shared" si="7"/>
        <v>0</v>
      </c>
      <c r="AB46" s="13">
        <f t="shared" si="6"/>
        <v>0</v>
      </c>
      <c r="AC46" s="22"/>
    </row>
    <row r="47" spans="1:29" x14ac:dyDescent="0.2">
      <c r="A47" s="12" t="s">
        <v>119</v>
      </c>
      <c r="B47" s="13" t="s">
        <v>28</v>
      </c>
      <c r="C47" s="14">
        <v>32799</v>
      </c>
      <c r="D47" s="13" t="s">
        <v>40</v>
      </c>
      <c r="E47" s="13" t="s">
        <v>38</v>
      </c>
      <c r="F47" s="13"/>
      <c r="G47" s="15">
        <v>0.25</v>
      </c>
      <c r="H47" s="15">
        <v>0.5</v>
      </c>
      <c r="I47" s="21"/>
      <c r="J47" s="15">
        <v>0.5</v>
      </c>
      <c r="K47" s="15">
        <v>0.4</v>
      </c>
      <c r="L47" s="16"/>
      <c r="N47" s="17"/>
      <c r="O47" s="17" t="str">
        <f>IF(ISERROR(VLOOKUP(V47,Helper!$A$2:$C$33,3,FALSE)),"",VLOOKUP(V47,Helper!$A$2:$C$33,3,FALSE))</f>
        <v/>
      </c>
      <c r="P47" s="17"/>
      <c r="Q47" s="17"/>
      <c r="R47" s="17">
        <f t="shared" si="0"/>
        <v>0</v>
      </c>
      <c r="S47" s="17"/>
      <c r="T47" s="18"/>
      <c r="U47" s="17"/>
      <c r="V47" s="17"/>
      <c r="W47" s="13" t="str">
        <f>IF(ISERROR(VLOOKUP(V47,Helper!$A$2:$B$33,2,FALSE)),"",VLOOKUP(V47,Helper!$A$2:$B$33,2,FALSE))</f>
        <v/>
      </c>
      <c r="X47" s="19">
        <v>1.26</v>
      </c>
      <c r="Y47" s="19" t="e">
        <f t="shared" si="11"/>
        <v>#DIV/0!</v>
      </c>
      <c r="Z47" s="19" t="e">
        <f t="shared" si="2"/>
        <v>#VALUE!</v>
      </c>
      <c r="AA47" s="19">
        <f t="shared" si="7"/>
        <v>0</v>
      </c>
      <c r="AB47" s="13">
        <f t="shared" si="6"/>
        <v>0</v>
      </c>
      <c r="AC47" s="22"/>
    </row>
    <row r="48" spans="1:29" x14ac:dyDescent="0.2">
      <c r="A48" s="12" t="s">
        <v>120</v>
      </c>
      <c r="B48" s="13" t="s">
        <v>28</v>
      </c>
      <c r="C48" s="14">
        <v>32623</v>
      </c>
      <c r="D48" s="13" t="s">
        <v>40</v>
      </c>
      <c r="E48" s="13" t="s">
        <v>30</v>
      </c>
      <c r="F48" s="13"/>
      <c r="G48" s="15">
        <v>0.25</v>
      </c>
      <c r="H48" s="15">
        <v>0.5</v>
      </c>
      <c r="I48" s="15">
        <v>0.33300000000000002</v>
      </c>
      <c r="J48" s="15">
        <v>0.5</v>
      </c>
      <c r="K48" s="15">
        <v>0.6</v>
      </c>
      <c r="L48" s="16"/>
      <c r="N48" s="17"/>
      <c r="O48" s="17" t="str">
        <f>IF(ISERROR(VLOOKUP(V48,Helper!$A$2:$C$33,3,FALSE)),"",VLOOKUP(V48,Helper!$A$2:$C$33,3,FALSE))</f>
        <v/>
      </c>
      <c r="P48" s="17"/>
      <c r="Q48" s="17"/>
      <c r="R48" s="17">
        <f t="shared" si="0"/>
        <v>0</v>
      </c>
      <c r="S48" s="17"/>
      <c r="T48" s="18"/>
      <c r="U48" s="17"/>
      <c r="V48" s="17"/>
      <c r="W48" s="13" t="str">
        <f>IF(ISERROR(VLOOKUP(V48,Helper!$A$2:$B$33,2,FALSE)),"",VLOOKUP(V48,Helper!$A$2:$B$33,2,FALSE))</f>
        <v/>
      </c>
      <c r="X48" s="19">
        <v>1.27</v>
      </c>
      <c r="Y48" s="19" t="e">
        <f t="shared" si="11"/>
        <v>#DIV/0!</v>
      </c>
      <c r="Z48" s="19" t="e">
        <f t="shared" si="2"/>
        <v>#VALUE!</v>
      </c>
      <c r="AA48" s="19">
        <f t="shared" si="7"/>
        <v>0</v>
      </c>
      <c r="AB48" s="13">
        <f t="shared" si="6"/>
        <v>0</v>
      </c>
      <c r="AC48" s="22"/>
    </row>
    <row r="49" spans="1:29" x14ac:dyDescent="0.2">
      <c r="A49" s="12" t="s">
        <v>121</v>
      </c>
      <c r="B49" s="13" t="s">
        <v>37</v>
      </c>
      <c r="C49" s="14">
        <v>34379</v>
      </c>
      <c r="D49" s="13" t="s">
        <v>40</v>
      </c>
      <c r="E49" s="13" t="s">
        <v>38</v>
      </c>
      <c r="F49" s="13"/>
      <c r="G49" s="15">
        <v>0.875</v>
      </c>
      <c r="H49" s="15">
        <v>0.1</v>
      </c>
      <c r="I49" s="21"/>
      <c r="J49" s="15">
        <v>0.375</v>
      </c>
      <c r="K49" s="16"/>
      <c r="L49" s="21"/>
      <c r="N49" s="17"/>
      <c r="O49" s="17"/>
      <c r="P49" s="17"/>
      <c r="Q49" s="17"/>
      <c r="R49" s="17">
        <f t="shared" si="0"/>
        <v>0</v>
      </c>
      <c r="S49" s="17"/>
      <c r="T49" s="18"/>
      <c r="U49" s="17"/>
      <c r="V49" s="17"/>
      <c r="W49" s="13" t="str">
        <f>IF(ISERROR(VLOOKUP(V49,Helper!$A$2:$B$33,2,FALSE)),"",VLOOKUP(V49,Helper!$A$2:$B$33,2,FALSE))</f>
        <v/>
      </c>
      <c r="X49" s="19">
        <v>1.1200000000000001</v>
      </c>
      <c r="Y49" s="19" t="e">
        <f t="shared" si="11"/>
        <v>#DIV/0!</v>
      </c>
      <c r="Z49" s="19" t="e">
        <f t="shared" si="2"/>
        <v>#VALUE!</v>
      </c>
      <c r="AA49" s="19">
        <f t="shared" si="7"/>
        <v>0</v>
      </c>
      <c r="AB49" s="13">
        <f t="shared" si="6"/>
        <v>0</v>
      </c>
      <c r="AC49" s="22"/>
    </row>
    <row r="50" spans="1:29" x14ac:dyDescent="0.2">
      <c r="A50" s="12" t="s">
        <v>122</v>
      </c>
      <c r="B50" s="13" t="s">
        <v>37</v>
      </c>
      <c r="C50" s="14">
        <v>29244</v>
      </c>
      <c r="D50" s="13" t="s">
        <v>29</v>
      </c>
      <c r="E50" s="13" t="s">
        <v>41</v>
      </c>
      <c r="F50" s="13"/>
      <c r="G50" s="15">
        <v>0.5</v>
      </c>
      <c r="H50" s="15">
        <v>0.5</v>
      </c>
      <c r="I50" s="15">
        <v>0.5</v>
      </c>
      <c r="J50" s="15">
        <v>0.375</v>
      </c>
      <c r="K50" s="16"/>
      <c r="L50" s="15">
        <v>0.6</v>
      </c>
      <c r="N50" s="17"/>
      <c r="O50" s="17" t="str">
        <f>IF(ISERROR(VLOOKUP(V50,Helper!$A$2:$C$33,3,FALSE)),"",VLOOKUP(V50,Helper!$A$2:$C$33,3,FALSE))</f>
        <v/>
      </c>
      <c r="P50" s="17"/>
      <c r="Q50" s="17"/>
      <c r="R50" s="17">
        <f t="shared" si="0"/>
        <v>0</v>
      </c>
      <c r="S50" s="17"/>
      <c r="T50" s="18"/>
      <c r="U50" s="17"/>
      <c r="V50" s="17"/>
      <c r="W50" s="13" t="str">
        <f>IF(ISERROR(VLOOKUP(V50,Helper!$A$2:$B$33,2,FALSE)),"",VLOOKUP(V50,Helper!$A$2:$B$33,2,FALSE))</f>
        <v/>
      </c>
      <c r="X50" s="19">
        <v>1.28</v>
      </c>
      <c r="Y50" s="19" t="e">
        <f t="shared" si="11"/>
        <v>#DIV/0!</v>
      </c>
      <c r="Z50" s="19" t="e">
        <f t="shared" si="2"/>
        <v>#VALUE!</v>
      </c>
      <c r="AA50" s="19">
        <f t="shared" si="7"/>
        <v>0</v>
      </c>
      <c r="AB50" s="13">
        <f t="shared" si="6"/>
        <v>0</v>
      </c>
      <c r="AC50" s="22"/>
    </row>
    <row r="51" spans="1:29" x14ac:dyDescent="0.2">
      <c r="A51" s="12" t="s">
        <v>123</v>
      </c>
      <c r="B51" s="13" t="s">
        <v>37</v>
      </c>
      <c r="C51" s="14">
        <v>29211</v>
      </c>
      <c r="D51" s="13" t="s">
        <v>29</v>
      </c>
      <c r="E51" s="13" t="s">
        <v>41</v>
      </c>
      <c r="F51" s="13"/>
      <c r="G51" s="15">
        <v>0.875</v>
      </c>
      <c r="H51" s="15">
        <v>0.5</v>
      </c>
      <c r="I51" s="15">
        <v>0.66700000000000004</v>
      </c>
      <c r="J51" s="15">
        <v>0.5</v>
      </c>
      <c r="K51" s="16"/>
      <c r="L51" s="21"/>
      <c r="N51" s="17"/>
      <c r="O51" s="17" t="str">
        <f>IF(ISERROR(VLOOKUP(V51,Helper!$A$2:$C$33,3,FALSE)),"",VLOOKUP(V51,Helper!$A$2:$C$33,3,FALSE))</f>
        <v/>
      </c>
      <c r="P51" s="17"/>
      <c r="Q51" s="17"/>
      <c r="R51" s="17">
        <f t="shared" si="0"/>
        <v>0</v>
      </c>
      <c r="S51" s="17"/>
      <c r="T51" s="18"/>
      <c r="U51" s="17"/>
      <c r="V51" s="17"/>
      <c r="W51" s="13" t="str">
        <f>IF(ISERROR(VLOOKUP(V51,Helper!$A$2:$B$33,2,FALSE)),"",VLOOKUP(V51,Helper!$A$2:$B$33,2,FALSE))</f>
        <v/>
      </c>
      <c r="X51" s="19">
        <v>1.28</v>
      </c>
      <c r="Y51" s="19" t="e">
        <f t="shared" si="11"/>
        <v>#DIV/0!</v>
      </c>
      <c r="Z51" s="19" t="e">
        <f t="shared" si="2"/>
        <v>#VALUE!</v>
      </c>
      <c r="AA51" s="19">
        <f t="shared" si="7"/>
        <v>0</v>
      </c>
      <c r="AB51" s="13">
        <f t="shared" si="6"/>
        <v>0</v>
      </c>
      <c r="AC51" s="22"/>
    </row>
    <row r="52" spans="1:29" x14ac:dyDescent="0.2">
      <c r="A52" s="12" t="s">
        <v>124</v>
      </c>
      <c r="B52" s="13" t="s">
        <v>28</v>
      </c>
      <c r="C52" s="14">
        <v>31575</v>
      </c>
      <c r="D52" s="13" t="s">
        <v>29</v>
      </c>
      <c r="E52" s="13" t="s">
        <v>38</v>
      </c>
      <c r="F52" s="13"/>
      <c r="G52" s="15">
        <v>0.5</v>
      </c>
      <c r="H52" s="15">
        <v>0.4</v>
      </c>
      <c r="I52" s="15">
        <v>0.16700000000000001</v>
      </c>
      <c r="J52" s="15">
        <v>0.5</v>
      </c>
      <c r="K52" s="21"/>
      <c r="L52" s="16"/>
      <c r="N52" s="17"/>
      <c r="O52" s="17" t="str">
        <f>IF(ISERROR(VLOOKUP(V52,Helper!$A$2:$C$33,3,FALSE)),"",VLOOKUP(V52,Helper!$A$2:$C$33,3,FALSE))</f>
        <v/>
      </c>
      <c r="P52" s="17"/>
      <c r="Q52" s="17"/>
      <c r="R52" s="17">
        <f t="shared" si="0"/>
        <v>0</v>
      </c>
      <c r="S52" s="17"/>
      <c r="T52" s="18"/>
      <c r="U52" s="17"/>
      <c r="V52" s="17"/>
      <c r="W52" s="13" t="str">
        <f>IF(ISERROR(VLOOKUP(V52,Helper!$A$2:$B$33,2,FALSE)),"",VLOOKUP(V52,Helper!$A$2:$B$33,2,FALSE))</f>
        <v/>
      </c>
      <c r="X52" s="19">
        <v>1.3</v>
      </c>
      <c r="Y52" s="19" t="e">
        <f t="shared" si="11"/>
        <v>#DIV/0!</v>
      </c>
      <c r="Z52" s="19" t="e">
        <f t="shared" si="2"/>
        <v>#VALUE!</v>
      </c>
      <c r="AA52" s="19">
        <f t="shared" si="7"/>
        <v>0</v>
      </c>
      <c r="AB52" s="13">
        <f t="shared" si="6"/>
        <v>0</v>
      </c>
      <c r="AC52" s="22"/>
    </row>
    <row r="53" spans="1:29" x14ac:dyDescent="0.2">
      <c r="A53" s="12" t="s">
        <v>125</v>
      </c>
      <c r="B53" s="13" t="s">
        <v>37</v>
      </c>
      <c r="C53" s="14">
        <v>34016</v>
      </c>
      <c r="D53" s="13" t="s">
        <v>29</v>
      </c>
      <c r="E53" s="13" t="s">
        <v>38</v>
      </c>
      <c r="F53" s="13"/>
      <c r="G53" s="15">
        <v>0.5</v>
      </c>
      <c r="H53" s="15">
        <v>0.2</v>
      </c>
      <c r="I53" s="21"/>
      <c r="J53" s="15">
        <v>0.375</v>
      </c>
      <c r="K53" s="16"/>
      <c r="L53" s="15">
        <v>0.2</v>
      </c>
      <c r="N53" s="17"/>
      <c r="O53" s="17" t="str">
        <f>IF(ISERROR(VLOOKUP(V53,Helper!$A$2:$C$33,3,FALSE)),"",VLOOKUP(V53,Helper!$A$2:$C$33,3,FALSE))</f>
        <v/>
      </c>
      <c r="P53" s="17"/>
      <c r="Q53" s="17"/>
      <c r="R53" s="17">
        <f t="shared" si="0"/>
        <v>0</v>
      </c>
      <c r="S53" s="17"/>
      <c r="T53" s="18"/>
      <c r="U53" s="17"/>
      <c r="V53" s="17"/>
      <c r="W53" s="13" t="str">
        <f>IF(ISERROR(VLOOKUP(V53,Helper!$A$2:$B$33,2,FALSE)),"",VLOOKUP(V53,Helper!$A$2:$B$33,2,FALSE))</f>
        <v/>
      </c>
      <c r="X53" s="19">
        <v>1.18</v>
      </c>
      <c r="Y53" s="19" t="e">
        <f t="shared" si="11"/>
        <v>#DIV/0!</v>
      </c>
      <c r="Z53" s="19" t="e">
        <f t="shared" si="2"/>
        <v>#VALUE!</v>
      </c>
      <c r="AA53" s="19">
        <f t="shared" si="7"/>
        <v>0</v>
      </c>
      <c r="AB53" s="13">
        <f t="shared" si="6"/>
        <v>0</v>
      </c>
      <c r="AC53" s="22"/>
    </row>
    <row r="54" spans="1:29" x14ac:dyDescent="0.2">
      <c r="A54" s="12" t="s">
        <v>126</v>
      </c>
      <c r="B54" s="13" t="s">
        <v>28</v>
      </c>
      <c r="C54" s="14">
        <v>32817</v>
      </c>
      <c r="D54" s="13" t="s">
        <v>29</v>
      </c>
      <c r="E54" s="13" t="s">
        <v>38</v>
      </c>
      <c r="F54" s="13"/>
      <c r="G54" s="15">
        <v>0.5</v>
      </c>
      <c r="H54" s="15">
        <v>0.5</v>
      </c>
      <c r="I54" s="15">
        <v>0.16700000000000001</v>
      </c>
      <c r="J54" s="15">
        <v>0.25</v>
      </c>
      <c r="K54" s="21"/>
      <c r="L54" s="16"/>
      <c r="N54" s="17"/>
      <c r="O54" s="17" t="str">
        <f>IF(ISERROR(VLOOKUP(V54,Helper!$A$2:$C$33,3,FALSE)),"",VLOOKUP(V54,Helper!$A$2:$C$33,3,FALSE))</f>
        <v/>
      </c>
      <c r="P54" s="17"/>
      <c r="Q54" s="17"/>
      <c r="R54" s="17">
        <f t="shared" si="0"/>
        <v>0</v>
      </c>
      <c r="S54" s="17"/>
      <c r="T54" s="18"/>
      <c r="U54" s="17"/>
      <c r="V54" s="17"/>
      <c r="W54" s="13" t="str">
        <f>IF(ISERROR(VLOOKUP(V54,Helper!$A$2:$B$33,2,FALSE)),"",VLOOKUP(V54,Helper!$A$2:$B$33,2,FALSE))</f>
        <v/>
      </c>
      <c r="X54" s="19">
        <v>1.26</v>
      </c>
      <c r="Y54" s="19" t="e">
        <f t="shared" si="11"/>
        <v>#DIV/0!</v>
      </c>
      <c r="Z54" s="19" t="e">
        <f t="shared" si="2"/>
        <v>#VALUE!</v>
      </c>
      <c r="AA54" s="19">
        <f t="shared" si="7"/>
        <v>0</v>
      </c>
      <c r="AB54" s="13">
        <f t="shared" si="6"/>
        <v>0</v>
      </c>
      <c r="AC54" s="22"/>
    </row>
    <row r="55" spans="1:29" x14ac:dyDescent="0.2">
      <c r="A55" s="12" t="s">
        <v>127</v>
      </c>
      <c r="B55" s="13" t="s">
        <v>28</v>
      </c>
      <c r="C55" s="14">
        <v>32364</v>
      </c>
      <c r="D55" s="13" t="s">
        <v>29</v>
      </c>
      <c r="E55" s="13" t="s">
        <v>38</v>
      </c>
      <c r="F55" s="13"/>
      <c r="G55" s="15">
        <v>0.5</v>
      </c>
      <c r="H55" s="15">
        <v>0.5</v>
      </c>
      <c r="I55" s="15">
        <v>0.16700000000000001</v>
      </c>
      <c r="J55" s="21"/>
      <c r="K55" s="15">
        <v>0.2</v>
      </c>
      <c r="L55" s="16"/>
      <c r="N55" s="17"/>
      <c r="O55" s="17" t="str">
        <f>IF(ISERROR(VLOOKUP(V55,Helper!$A$2:$C$33,3,FALSE)),"",VLOOKUP(V55,Helper!$A$2:$C$33,3,FALSE))</f>
        <v/>
      </c>
      <c r="P55" s="17"/>
      <c r="Q55" s="17"/>
      <c r="R55" s="17">
        <f t="shared" si="0"/>
        <v>0</v>
      </c>
      <c r="S55" s="17"/>
      <c r="T55" s="18"/>
      <c r="U55" s="17"/>
      <c r="V55" s="17"/>
      <c r="W55" s="13" t="str">
        <f>IF(ISERROR(VLOOKUP(V55,Helper!$A$2:$B$33,2,FALSE)),"",VLOOKUP(V55,Helper!$A$2:$B$33,2,FALSE))</f>
        <v/>
      </c>
      <c r="X55" s="19">
        <v>1.27</v>
      </c>
      <c r="Y55" s="19" t="e">
        <f t="shared" si="11"/>
        <v>#DIV/0!</v>
      </c>
      <c r="Z55" s="19" t="e">
        <f t="shared" si="2"/>
        <v>#VALUE!</v>
      </c>
      <c r="AA55" s="19">
        <f t="shared" si="7"/>
        <v>0</v>
      </c>
      <c r="AB55" s="13">
        <f t="shared" si="6"/>
        <v>0</v>
      </c>
      <c r="AC55" s="22"/>
    </row>
    <row r="56" spans="1:29" x14ac:dyDescent="0.2">
      <c r="A56" s="12" t="s">
        <v>128</v>
      </c>
      <c r="B56" s="13" t="s">
        <v>37</v>
      </c>
      <c r="C56" s="14">
        <v>33975</v>
      </c>
      <c r="D56" s="13" t="s">
        <v>40</v>
      </c>
      <c r="E56" s="13" t="s">
        <v>38</v>
      </c>
      <c r="F56" s="13"/>
      <c r="G56" s="15">
        <v>0.875</v>
      </c>
      <c r="H56" s="15">
        <v>0.2</v>
      </c>
      <c r="I56" s="15">
        <v>0.16700000000000001</v>
      </c>
      <c r="J56" s="15">
        <v>0.5</v>
      </c>
      <c r="K56" s="16"/>
      <c r="L56" s="21"/>
      <c r="N56" s="17"/>
      <c r="O56" s="17" t="str">
        <f>IF(ISERROR(VLOOKUP(V56,Helper!$A$2:$C$33,3,FALSE)),"",VLOOKUP(V56,Helper!$A$2:$C$33,3,FALSE))</f>
        <v/>
      </c>
      <c r="P56" s="17"/>
      <c r="Q56" s="17"/>
      <c r="R56" s="17">
        <f t="shared" si="0"/>
        <v>0</v>
      </c>
      <c r="S56" s="17"/>
      <c r="T56" s="18"/>
      <c r="U56" s="17"/>
      <c r="V56" s="17"/>
      <c r="W56" s="13" t="str">
        <f>IF(ISERROR(VLOOKUP(V56,Helper!$A$2:$B$33,2,FALSE)),"",VLOOKUP(V56,Helper!$A$2:$B$33,2,FALSE))</f>
        <v/>
      </c>
      <c r="X56" s="19">
        <v>1.18</v>
      </c>
      <c r="Y56" s="19" t="e">
        <f t="shared" si="11"/>
        <v>#DIV/0!</v>
      </c>
      <c r="Z56" s="19" t="e">
        <f t="shared" si="2"/>
        <v>#VALUE!</v>
      </c>
      <c r="AA56" s="19">
        <f t="shared" si="7"/>
        <v>0</v>
      </c>
      <c r="AB56" s="13">
        <f t="shared" si="6"/>
        <v>0</v>
      </c>
      <c r="AC56" s="22"/>
    </row>
    <row r="57" spans="1:29" x14ac:dyDescent="0.2">
      <c r="A57" s="12" t="s">
        <v>129</v>
      </c>
      <c r="B57" s="13" t="s">
        <v>28</v>
      </c>
      <c r="C57" s="14">
        <v>32621</v>
      </c>
      <c r="D57" s="13" t="s">
        <v>40</v>
      </c>
      <c r="E57" s="13" t="s">
        <v>38</v>
      </c>
      <c r="F57" s="13"/>
      <c r="G57" s="15">
        <v>0.25</v>
      </c>
      <c r="H57" s="15">
        <v>0.5</v>
      </c>
      <c r="I57" s="15">
        <v>0.5</v>
      </c>
      <c r="J57" s="21"/>
      <c r="K57" s="21"/>
      <c r="L57" s="16"/>
      <c r="N57" s="17"/>
      <c r="O57" s="17" t="str">
        <f>IF(ISERROR(VLOOKUP(V57,Helper!$A$2:$C$33,3,FALSE)),"",VLOOKUP(V57,Helper!$A$2:$C$33,3,FALSE))</f>
        <v/>
      </c>
      <c r="P57" s="17"/>
      <c r="Q57" s="17"/>
      <c r="R57" s="17">
        <f t="shared" si="0"/>
        <v>0</v>
      </c>
      <c r="S57" s="17"/>
      <c r="T57" s="18"/>
      <c r="U57" s="17"/>
      <c r="V57" s="17"/>
      <c r="W57" s="13" t="str">
        <f>IF(ISERROR(VLOOKUP(V57,Helper!$A$2:$B$33,2,FALSE)),"",VLOOKUP(V57,Helper!$A$2:$B$33,2,FALSE))</f>
        <v/>
      </c>
      <c r="X57" s="19">
        <v>1.27</v>
      </c>
      <c r="Y57" s="19" t="e">
        <f t="shared" si="11"/>
        <v>#DIV/0!</v>
      </c>
      <c r="Z57" s="19" t="e">
        <f t="shared" si="2"/>
        <v>#VALUE!</v>
      </c>
      <c r="AA57" s="19">
        <f t="shared" si="7"/>
        <v>0</v>
      </c>
      <c r="AB57" s="13">
        <f t="shared" si="6"/>
        <v>0</v>
      </c>
      <c r="AC57" s="22"/>
    </row>
    <row r="58" spans="1:29" x14ac:dyDescent="0.2">
      <c r="A58" s="12" t="s">
        <v>130</v>
      </c>
      <c r="B58" s="13" t="s">
        <v>28</v>
      </c>
      <c r="C58" s="14">
        <v>33775</v>
      </c>
      <c r="D58" s="13" t="s">
        <v>40</v>
      </c>
      <c r="E58" s="13" t="s">
        <v>35</v>
      </c>
      <c r="F58" s="13"/>
      <c r="G58" s="15">
        <v>0.25</v>
      </c>
      <c r="H58" s="15">
        <v>0.3</v>
      </c>
      <c r="I58" s="21"/>
      <c r="J58" s="15">
        <v>0.375</v>
      </c>
      <c r="K58" s="21"/>
      <c r="L58" s="16"/>
      <c r="N58" s="17"/>
      <c r="O58" s="17" t="str">
        <f>IF(ISERROR(VLOOKUP(V58,Helper!$A$2:$C$33,3,FALSE)),"",VLOOKUP(V58,Helper!$A$2:$C$33,3,FALSE))</f>
        <v/>
      </c>
      <c r="P58" s="17"/>
      <c r="Q58" s="17"/>
      <c r="R58" s="17">
        <f t="shared" si="0"/>
        <v>0</v>
      </c>
      <c r="S58" s="17"/>
      <c r="T58" s="18"/>
      <c r="U58" s="17"/>
      <c r="V58" s="17"/>
      <c r="W58" s="13" t="str">
        <f>IF(ISERROR(VLOOKUP(V58,Helper!$A$2:$B$33,2,FALSE)),"",VLOOKUP(V58,Helper!$A$2:$B$33,2,FALSE))</f>
        <v/>
      </c>
      <c r="X58" s="19">
        <v>1.24</v>
      </c>
      <c r="Y58" s="19" t="e">
        <f t="shared" si="11"/>
        <v>#DIV/0!</v>
      </c>
      <c r="Z58" s="19" t="e">
        <f t="shared" si="2"/>
        <v>#VALUE!</v>
      </c>
      <c r="AA58" s="19">
        <f t="shared" si="7"/>
        <v>0</v>
      </c>
      <c r="AB58" s="13">
        <f t="shared" si="6"/>
        <v>0</v>
      </c>
      <c r="AC58" s="22"/>
    </row>
    <row r="59" spans="1:29" x14ac:dyDescent="0.2">
      <c r="A59" s="12" t="s">
        <v>131</v>
      </c>
      <c r="B59" s="13" t="s">
        <v>28</v>
      </c>
      <c r="C59" s="14">
        <v>30004</v>
      </c>
      <c r="D59" s="13" t="s">
        <v>132</v>
      </c>
      <c r="E59" s="13" t="s">
        <v>30</v>
      </c>
      <c r="F59" s="13"/>
      <c r="G59" s="15">
        <v>0.25</v>
      </c>
      <c r="H59" s="15">
        <v>0.5</v>
      </c>
      <c r="I59" s="15">
        <v>0.16700000000000001</v>
      </c>
      <c r="J59" s="15">
        <v>0.5</v>
      </c>
      <c r="K59" s="15">
        <v>0.4</v>
      </c>
      <c r="L59" s="16"/>
      <c r="N59" s="17"/>
      <c r="O59" s="17" t="str">
        <f>IF(ISERROR(VLOOKUP(V59,Helper!$A$2:$C$33,3,FALSE)),"",VLOOKUP(V59,Helper!$A$2:$C$33,3,FALSE))</f>
        <v/>
      </c>
      <c r="P59" s="17"/>
      <c r="Q59" s="17"/>
      <c r="R59" s="17">
        <f t="shared" si="0"/>
        <v>0</v>
      </c>
      <c r="S59" s="17"/>
      <c r="T59" s="18"/>
      <c r="U59" s="17"/>
      <c r="V59" s="17"/>
      <c r="W59" s="13" t="str">
        <f>IF(ISERROR(VLOOKUP(V59,Helper!$A$2:$B$33,2,FALSE)),"",VLOOKUP(V59,Helper!$A$2:$B$33,2,FALSE))</f>
        <v/>
      </c>
      <c r="X59" s="19">
        <v>1.27</v>
      </c>
      <c r="Y59" s="19" t="e">
        <f t="shared" si="11"/>
        <v>#DIV/0!</v>
      </c>
      <c r="Z59" s="19" t="e">
        <f t="shared" si="2"/>
        <v>#VALUE!</v>
      </c>
      <c r="AA59" s="19">
        <f t="shared" si="7"/>
        <v>0</v>
      </c>
      <c r="AB59" s="13">
        <f t="shared" si="6"/>
        <v>0</v>
      </c>
      <c r="AC59" s="22"/>
    </row>
    <row r="60" spans="1:29" x14ac:dyDescent="0.2">
      <c r="A60" s="12" t="s">
        <v>133</v>
      </c>
      <c r="B60" s="13" t="s">
        <v>28</v>
      </c>
      <c r="C60" s="14">
        <v>33730</v>
      </c>
      <c r="D60" s="13" t="s">
        <v>132</v>
      </c>
      <c r="E60" s="13" t="s">
        <v>35</v>
      </c>
      <c r="F60" s="13"/>
      <c r="G60" s="15">
        <v>0.25</v>
      </c>
      <c r="H60" s="15">
        <v>0.3</v>
      </c>
      <c r="I60" s="21"/>
      <c r="J60" s="15">
        <v>0.25</v>
      </c>
      <c r="K60" s="21"/>
      <c r="L60" s="16"/>
      <c r="N60" s="17"/>
      <c r="O60" s="17" t="str">
        <f>IF(ISERROR(VLOOKUP(V60,Helper!$A$2:$C$33,3,FALSE)),"",VLOOKUP(V60,Helper!$A$2:$C$33,3,FALSE))</f>
        <v/>
      </c>
      <c r="P60" s="17"/>
      <c r="Q60" s="17"/>
      <c r="R60" s="17">
        <f t="shared" si="0"/>
        <v>0</v>
      </c>
      <c r="S60" s="17"/>
      <c r="T60" s="18"/>
      <c r="U60" s="17"/>
      <c r="V60" s="17"/>
      <c r="W60" s="13" t="str">
        <f>IF(ISERROR(VLOOKUP(V60,Helper!$A$2:$B$33,2,FALSE)),"",VLOOKUP(V60,Helper!$A$2:$B$33,2,FALSE))</f>
        <v/>
      </c>
      <c r="X60" s="19">
        <v>1.24</v>
      </c>
      <c r="Y60" s="19" t="e">
        <f t="shared" si="11"/>
        <v>#DIV/0!</v>
      </c>
      <c r="Z60" s="19" t="e">
        <f t="shared" si="2"/>
        <v>#VALUE!</v>
      </c>
      <c r="AA60" s="19">
        <f t="shared" si="7"/>
        <v>0</v>
      </c>
      <c r="AB60" s="13">
        <f t="shared" si="6"/>
        <v>0</v>
      </c>
      <c r="AC60" s="22"/>
    </row>
    <row r="61" spans="1:29" x14ac:dyDescent="0.2">
      <c r="A61" s="12" t="s">
        <v>134</v>
      </c>
      <c r="B61" s="13" t="s">
        <v>28</v>
      </c>
      <c r="C61" s="14">
        <v>29815</v>
      </c>
      <c r="D61" s="13" t="s">
        <v>29</v>
      </c>
      <c r="E61" s="13" t="s">
        <v>41</v>
      </c>
      <c r="F61" s="13"/>
      <c r="G61" s="15">
        <v>0.5</v>
      </c>
      <c r="H61" s="15">
        <v>0.5</v>
      </c>
      <c r="I61" s="15">
        <v>0.33300000000000002</v>
      </c>
      <c r="J61" s="15">
        <v>0.5</v>
      </c>
      <c r="K61" s="15">
        <v>0.6</v>
      </c>
      <c r="L61" s="16"/>
      <c r="N61" s="17"/>
      <c r="O61" s="17" t="str">
        <f>IF(ISERROR(VLOOKUP(V61,Helper!$A$2:$C$33,3,FALSE)),"",VLOOKUP(V61,Helper!$A$2:$C$33,3,FALSE))</f>
        <v/>
      </c>
      <c r="P61" s="17"/>
      <c r="Q61" s="17"/>
      <c r="R61" s="17">
        <f t="shared" si="0"/>
        <v>0</v>
      </c>
      <c r="S61" s="17"/>
      <c r="T61" s="18"/>
      <c r="U61" s="17"/>
      <c r="V61" s="17"/>
      <c r="W61" s="13" t="str">
        <f>IF(ISERROR(VLOOKUP(V61,Helper!$A$2:$B$33,2,FALSE)),"",VLOOKUP(V61,Helper!$A$2:$B$33,2,FALSE))</f>
        <v/>
      </c>
      <c r="X61" s="19">
        <v>1.27</v>
      </c>
      <c r="Y61" s="19" t="e">
        <f t="shared" si="11"/>
        <v>#DIV/0!</v>
      </c>
      <c r="Z61" s="19" t="e">
        <f t="shared" si="2"/>
        <v>#VALUE!</v>
      </c>
      <c r="AA61" s="19">
        <f t="shared" si="7"/>
        <v>0</v>
      </c>
      <c r="AB61" s="13">
        <f t="shared" si="6"/>
        <v>0</v>
      </c>
      <c r="AC61" s="22"/>
    </row>
    <row r="62" spans="1:29" x14ac:dyDescent="0.2">
      <c r="A62" s="12" t="s">
        <v>135</v>
      </c>
      <c r="B62" s="13" t="s">
        <v>28</v>
      </c>
      <c r="C62" s="14">
        <v>32633</v>
      </c>
      <c r="D62" s="13" t="s">
        <v>40</v>
      </c>
      <c r="E62" s="13" t="s">
        <v>41</v>
      </c>
      <c r="F62" s="13"/>
      <c r="G62" s="15">
        <v>0.875</v>
      </c>
      <c r="H62" s="15">
        <v>0.5</v>
      </c>
      <c r="I62" s="15">
        <v>0.5</v>
      </c>
      <c r="J62" s="15">
        <v>0.5</v>
      </c>
      <c r="K62" s="15">
        <v>0.2</v>
      </c>
      <c r="L62" s="16"/>
      <c r="N62" s="17"/>
      <c r="O62" s="17" t="str">
        <f>IF(ISERROR(VLOOKUP(V62,Helper!$A$2:$C$33,3,FALSE)),"",VLOOKUP(V62,Helper!$A$2:$C$33,3,FALSE))</f>
        <v/>
      </c>
      <c r="P62" s="17"/>
      <c r="Q62" s="17"/>
      <c r="R62" s="17">
        <f t="shared" si="0"/>
        <v>0</v>
      </c>
      <c r="S62" s="17"/>
      <c r="T62" s="18"/>
      <c r="U62" s="17"/>
      <c r="V62" s="17"/>
      <c r="W62" s="13" t="str">
        <f>IF(ISERROR(VLOOKUP(V62,Helper!$A$2:$B$33,2,FALSE)),"",VLOOKUP(V62,Helper!$A$2:$B$33,2,FALSE))</f>
        <v/>
      </c>
      <c r="X62" s="19">
        <v>1.27</v>
      </c>
      <c r="Y62" s="19" t="e">
        <f t="shared" si="11"/>
        <v>#DIV/0!</v>
      </c>
      <c r="Z62" s="19" t="e">
        <f t="shared" si="2"/>
        <v>#VALUE!</v>
      </c>
      <c r="AA62" s="19">
        <f t="shared" si="7"/>
        <v>0</v>
      </c>
      <c r="AB62" s="13">
        <f t="shared" si="6"/>
        <v>0</v>
      </c>
      <c r="AC62" s="22"/>
    </row>
    <row r="63" spans="1:29" x14ac:dyDescent="0.2">
      <c r="A63" s="12" t="s">
        <v>136</v>
      </c>
      <c r="B63" s="13" t="s">
        <v>28</v>
      </c>
      <c r="C63" s="14">
        <v>34414</v>
      </c>
      <c r="D63" s="13" t="s">
        <v>29</v>
      </c>
      <c r="E63" s="13" t="s">
        <v>38</v>
      </c>
      <c r="F63" s="13"/>
      <c r="G63" s="15">
        <v>0.875</v>
      </c>
      <c r="H63" s="15">
        <v>0.1</v>
      </c>
      <c r="I63" s="21"/>
      <c r="J63" s="15">
        <v>0.5</v>
      </c>
      <c r="K63" s="21"/>
      <c r="L63" s="16"/>
      <c r="N63" s="17"/>
      <c r="O63" s="17" t="str">
        <f>IF(ISERROR(VLOOKUP(V63,Helper!$A$2:$C$33,3,FALSE)),"",VLOOKUP(V63,Helper!$A$2:$C$33,3,FALSE))</f>
        <v/>
      </c>
      <c r="P63" s="17"/>
      <c r="Q63" s="17"/>
      <c r="R63" s="17">
        <f t="shared" si="0"/>
        <v>0</v>
      </c>
      <c r="S63" s="17"/>
      <c r="T63" s="18"/>
      <c r="U63" s="17"/>
      <c r="V63" s="17"/>
      <c r="W63" s="13" t="str">
        <f>IF(ISERROR(VLOOKUP(V63,Helper!$A$2:$B$33,2,FALSE)),"",VLOOKUP(V63,Helper!$A$2:$B$33,2,FALSE))</f>
        <v/>
      </c>
      <c r="X63" s="19">
        <v>1.1200000000000001</v>
      </c>
      <c r="Y63" s="19" t="e">
        <f t="shared" si="11"/>
        <v>#DIV/0!</v>
      </c>
      <c r="Z63" s="19" t="e">
        <f t="shared" si="2"/>
        <v>#VALUE!</v>
      </c>
      <c r="AA63" s="19">
        <f t="shared" si="7"/>
        <v>0</v>
      </c>
      <c r="AB63" s="13">
        <f t="shared" si="6"/>
        <v>0</v>
      </c>
      <c r="AC63" s="22"/>
    </row>
    <row r="64" spans="1:29" x14ac:dyDescent="0.2">
      <c r="A64" s="12" t="s">
        <v>137</v>
      </c>
      <c r="B64" s="13" t="s">
        <v>28</v>
      </c>
      <c r="C64" s="14">
        <v>33905</v>
      </c>
      <c r="D64" s="13" t="s">
        <v>40</v>
      </c>
      <c r="E64" s="13" t="s">
        <v>38</v>
      </c>
      <c r="F64" s="13"/>
      <c r="G64" s="15">
        <v>0.875</v>
      </c>
      <c r="H64" s="15">
        <v>0.3</v>
      </c>
      <c r="I64" s="21"/>
      <c r="J64" s="15">
        <v>0.5</v>
      </c>
      <c r="K64" s="21"/>
      <c r="L64" s="16"/>
      <c r="N64" s="17"/>
      <c r="O64" s="17" t="str">
        <f>IF(ISERROR(VLOOKUP(V64,Helper!$A$2:$C$33,3,FALSE)),"",VLOOKUP(V64,Helper!$A$2:$C$33,3,FALSE))</f>
        <v/>
      </c>
      <c r="P64" s="17"/>
      <c r="Q64" s="17"/>
      <c r="R64" s="17">
        <f t="shared" si="0"/>
        <v>0</v>
      </c>
      <c r="S64" s="17"/>
      <c r="T64" s="18"/>
      <c r="U64" s="17"/>
      <c r="V64" s="17"/>
      <c r="W64" s="13" t="str">
        <f>IF(ISERROR(VLOOKUP(V64,Helper!$A$2:$B$33,2,FALSE)),"",VLOOKUP(V64,Helper!$A$2:$B$33,2,FALSE))</f>
        <v/>
      </c>
      <c r="X64" s="19">
        <v>1.18</v>
      </c>
      <c r="Y64" s="19" t="e">
        <f t="shared" si="11"/>
        <v>#DIV/0!</v>
      </c>
      <c r="Z64" s="19" t="e">
        <f t="shared" si="2"/>
        <v>#VALUE!</v>
      </c>
      <c r="AA64" s="19">
        <f t="shared" si="7"/>
        <v>0</v>
      </c>
      <c r="AB64" s="13">
        <f t="shared" si="6"/>
        <v>0</v>
      </c>
      <c r="AC64" s="22"/>
    </row>
    <row r="65" spans="1:29" x14ac:dyDescent="0.2">
      <c r="A65" s="12" t="s">
        <v>138</v>
      </c>
      <c r="B65" s="13" t="s">
        <v>28</v>
      </c>
      <c r="C65" s="14">
        <v>33663</v>
      </c>
      <c r="D65" s="13" t="s">
        <v>29</v>
      </c>
      <c r="E65" s="13" t="s">
        <v>35</v>
      </c>
      <c r="F65" s="13"/>
      <c r="G65" s="15">
        <v>0.875</v>
      </c>
      <c r="H65" s="15">
        <v>0.3</v>
      </c>
      <c r="I65" s="21"/>
      <c r="J65" s="21"/>
      <c r="K65" s="21"/>
      <c r="L65" s="16"/>
      <c r="N65" s="17"/>
      <c r="O65" s="17" t="str">
        <f>IF(ISERROR(VLOOKUP(V65,Helper!$A$2:$C$33,3,FALSE)),"",VLOOKUP(V65,Helper!$A$2:$C$33,3,FALSE))</f>
        <v/>
      </c>
      <c r="P65" s="17"/>
      <c r="Q65" s="17"/>
      <c r="R65" s="17">
        <f t="shared" si="0"/>
        <v>0</v>
      </c>
      <c r="S65" s="17"/>
      <c r="T65" s="18"/>
      <c r="U65" s="17"/>
      <c r="V65" s="17"/>
      <c r="W65" s="13" t="str">
        <f>IF(ISERROR(VLOOKUP(V65,Helper!$A$2:$B$33,2,FALSE)),"",VLOOKUP(V65,Helper!$A$2:$B$33,2,FALSE))</f>
        <v/>
      </c>
      <c r="X65" s="19">
        <v>1.24</v>
      </c>
      <c r="Y65" s="19" t="e">
        <f t="shared" si="11"/>
        <v>#DIV/0!</v>
      </c>
      <c r="Z65" s="19" t="e">
        <f t="shared" si="2"/>
        <v>#VALUE!</v>
      </c>
      <c r="AA65" s="19">
        <f t="shared" si="7"/>
        <v>0</v>
      </c>
      <c r="AB65" s="13">
        <f t="shared" si="6"/>
        <v>0</v>
      </c>
      <c r="AC65" s="22"/>
    </row>
    <row r="66" spans="1:29" x14ac:dyDescent="0.2">
      <c r="A66" s="12" t="s">
        <v>139</v>
      </c>
      <c r="B66" s="13" t="s">
        <v>28</v>
      </c>
      <c r="C66" s="14">
        <v>34095</v>
      </c>
      <c r="D66" s="13" t="s">
        <v>29</v>
      </c>
      <c r="E66" s="13" t="s">
        <v>30</v>
      </c>
      <c r="F66" s="13"/>
      <c r="G66" s="15">
        <v>0.5</v>
      </c>
      <c r="H66" s="15">
        <v>0.2</v>
      </c>
      <c r="I66" s="21"/>
      <c r="J66" s="15">
        <v>0.5</v>
      </c>
      <c r="K66" s="15">
        <v>1E-3</v>
      </c>
      <c r="L66" s="16"/>
      <c r="N66" s="17"/>
      <c r="O66" s="17" t="str">
        <f>IF(ISERROR(VLOOKUP(V66,Helper!$A$2:$C$33,3,FALSE)),"",VLOOKUP(V66,Helper!$A$2:$C$33,3,FALSE))</f>
        <v/>
      </c>
      <c r="P66" s="17"/>
      <c r="Q66" s="17"/>
      <c r="R66" s="17">
        <f t="shared" ref="R66:R72" si="15">P66+Q66</f>
        <v>0</v>
      </c>
      <c r="S66" s="17"/>
      <c r="T66" s="18"/>
      <c r="U66" s="17"/>
      <c r="V66" s="17"/>
      <c r="W66" s="13" t="str">
        <f>IF(ISERROR(VLOOKUP(V66,Helper!$A$2:$B$33,2,FALSE)),"",VLOOKUP(V66,Helper!$A$2:$B$33,2,FALSE))</f>
        <v/>
      </c>
      <c r="X66" s="19">
        <v>1.18</v>
      </c>
      <c r="Y66" s="19" t="e">
        <f t="shared" si="11"/>
        <v>#DIV/0!</v>
      </c>
      <c r="Z66" s="19" t="e">
        <f t="shared" si="2"/>
        <v>#VALUE!</v>
      </c>
      <c r="AA66" s="19">
        <f t="shared" si="7"/>
        <v>0</v>
      </c>
      <c r="AB66" s="13">
        <f t="shared" si="6"/>
        <v>0</v>
      </c>
      <c r="AC66" s="22"/>
    </row>
    <row r="67" spans="1:29" x14ac:dyDescent="0.2">
      <c r="A67" s="12" t="s">
        <v>140</v>
      </c>
      <c r="B67" s="13" t="s">
        <v>28</v>
      </c>
      <c r="C67" s="14">
        <v>34119</v>
      </c>
      <c r="D67" s="13" t="s">
        <v>29</v>
      </c>
      <c r="E67" s="13" t="s">
        <v>38</v>
      </c>
      <c r="F67" s="13"/>
      <c r="G67" s="15">
        <v>0.875</v>
      </c>
      <c r="H67" s="15">
        <v>0.2</v>
      </c>
      <c r="I67" s="15">
        <v>0.16700000000000001</v>
      </c>
      <c r="J67" s="15">
        <v>0.5</v>
      </c>
      <c r="K67" s="21"/>
      <c r="L67" s="16"/>
      <c r="N67" s="17"/>
      <c r="O67" s="17" t="str">
        <f>IF(ISERROR(VLOOKUP(V67,Helper!$A$2:$C$33,3,FALSE)),"",VLOOKUP(V67,Helper!$A$2:$C$33,3,FALSE))</f>
        <v/>
      </c>
      <c r="P67" s="17"/>
      <c r="Q67" s="17"/>
      <c r="R67" s="17">
        <f t="shared" si="15"/>
        <v>0</v>
      </c>
      <c r="S67" s="17"/>
      <c r="T67" s="18"/>
      <c r="U67" s="17"/>
      <c r="V67" s="17"/>
      <c r="W67" s="13" t="str">
        <f>IF(ISERROR(VLOOKUP(V67,Helper!$A$2:$B$33,2,FALSE)),"",VLOOKUP(V67,Helper!$A$2:$B$33,2,FALSE))</f>
        <v/>
      </c>
      <c r="X67" s="19">
        <v>1.18</v>
      </c>
      <c r="Y67" s="19" t="e">
        <f t="shared" si="11"/>
        <v>#DIV/0!</v>
      </c>
      <c r="Z67" s="19" t="e">
        <f t="shared" si="2"/>
        <v>#VALUE!</v>
      </c>
      <c r="AA67" s="19">
        <f t="shared" si="7"/>
        <v>0</v>
      </c>
      <c r="AB67" s="13">
        <f t="shared" ref="AB67:AB130" si="16">F67</f>
        <v>0</v>
      </c>
      <c r="AC67" s="22"/>
    </row>
    <row r="68" spans="1:29" x14ac:dyDescent="0.2">
      <c r="A68" s="12" t="s">
        <v>141</v>
      </c>
      <c r="B68" s="13" t="s">
        <v>37</v>
      </c>
      <c r="C68" s="14">
        <v>32672</v>
      </c>
      <c r="D68" s="13" t="s">
        <v>40</v>
      </c>
      <c r="E68" s="13" t="s">
        <v>38</v>
      </c>
      <c r="F68" s="13"/>
      <c r="G68" s="15">
        <v>0.25</v>
      </c>
      <c r="H68" s="15">
        <v>0.5</v>
      </c>
      <c r="I68" s="15">
        <v>0.16700000000000001</v>
      </c>
      <c r="J68" s="15">
        <v>0.5</v>
      </c>
      <c r="K68" s="16"/>
      <c r="L68" s="15">
        <v>0.2</v>
      </c>
      <c r="N68" s="17"/>
      <c r="O68" s="17" t="str">
        <f>IF(ISERROR(VLOOKUP(V68,Helper!$A$2:$C$33,3,FALSE)),"",VLOOKUP(V68,Helper!$A$2:$C$33,3,FALSE))</f>
        <v/>
      </c>
      <c r="P68" s="17"/>
      <c r="Q68" s="17"/>
      <c r="R68" s="17">
        <f t="shared" si="15"/>
        <v>0</v>
      </c>
      <c r="S68" s="17"/>
      <c r="T68" s="18"/>
      <c r="U68" s="17"/>
      <c r="V68" s="17"/>
      <c r="W68" s="13" t="str">
        <f>IF(ISERROR(VLOOKUP(V68,Helper!$A$2:$B$33,2,FALSE)),"",VLOOKUP(V68,Helper!$A$2:$B$33,2,FALSE))</f>
        <v/>
      </c>
      <c r="X68" s="19">
        <v>1.27</v>
      </c>
      <c r="Y68" s="19" t="e">
        <f t="shared" si="11"/>
        <v>#DIV/0!</v>
      </c>
      <c r="Z68" s="19" t="e">
        <f t="shared" si="2"/>
        <v>#VALUE!</v>
      </c>
      <c r="AA68" s="19">
        <f t="shared" si="7"/>
        <v>0</v>
      </c>
      <c r="AB68" s="13">
        <f t="shared" si="16"/>
        <v>0</v>
      </c>
      <c r="AC68" s="22"/>
    </row>
    <row r="69" spans="1:29" x14ac:dyDescent="0.2">
      <c r="A69" s="12" t="s">
        <v>142</v>
      </c>
      <c r="B69" s="13" t="s">
        <v>37</v>
      </c>
      <c r="C69" s="14">
        <v>34500</v>
      </c>
      <c r="D69" s="13" t="s">
        <v>29</v>
      </c>
      <c r="E69" s="13" t="s">
        <v>38</v>
      </c>
      <c r="F69" s="13"/>
      <c r="G69" s="15">
        <v>0.5</v>
      </c>
      <c r="H69" s="15">
        <v>0.1</v>
      </c>
      <c r="I69" s="21"/>
      <c r="J69" s="15">
        <v>0.5</v>
      </c>
      <c r="K69" s="16"/>
      <c r="L69" s="15">
        <v>0.4</v>
      </c>
      <c r="N69" s="17"/>
      <c r="O69" s="17" t="str">
        <f>IF(ISERROR(VLOOKUP(V69,Helper!$A$2:$C$33,3,FALSE)),"",VLOOKUP(V69,Helper!$A$2:$C$33,3,FALSE))</f>
        <v/>
      </c>
      <c r="P69" s="17"/>
      <c r="Q69" s="17"/>
      <c r="R69" s="17">
        <f t="shared" si="15"/>
        <v>0</v>
      </c>
      <c r="S69" s="17"/>
      <c r="T69" s="18"/>
      <c r="U69" s="17"/>
      <c r="V69" s="17"/>
      <c r="W69" s="13" t="str">
        <f>IF(ISERROR(VLOOKUP(V69,Helper!$A$2:$B$33,2,FALSE)),"",VLOOKUP(V69,Helper!$A$2:$B$33,2,FALSE))</f>
        <v/>
      </c>
      <c r="X69" s="19">
        <v>1.1200000000000001</v>
      </c>
      <c r="Y69" s="19" t="e">
        <f t="shared" si="11"/>
        <v>#DIV/0!</v>
      </c>
      <c r="Z69" s="19" t="e">
        <f t="shared" si="2"/>
        <v>#VALUE!</v>
      </c>
      <c r="AA69" s="19">
        <f t="shared" si="7"/>
        <v>0</v>
      </c>
      <c r="AB69" s="13">
        <f t="shared" si="16"/>
        <v>0</v>
      </c>
      <c r="AC69" s="22"/>
    </row>
    <row r="70" spans="1:29" x14ac:dyDescent="0.2">
      <c r="A70" s="12" t="s">
        <v>143</v>
      </c>
      <c r="B70" s="13" t="s">
        <v>37</v>
      </c>
      <c r="C70" s="14">
        <v>34619</v>
      </c>
      <c r="D70" s="13" t="s">
        <v>40</v>
      </c>
      <c r="E70" s="13" t="s">
        <v>35</v>
      </c>
      <c r="F70" s="13"/>
      <c r="G70" s="15">
        <v>0.25</v>
      </c>
      <c r="H70" s="15">
        <v>0.1</v>
      </c>
      <c r="I70" s="21"/>
      <c r="J70" s="15">
        <v>0.5</v>
      </c>
      <c r="K70" s="16"/>
      <c r="L70" s="21"/>
      <c r="N70" s="17"/>
      <c r="O70" s="17" t="str">
        <f>IF(ISERROR(VLOOKUP(V70,Helper!$A$2:$C$33,3,FALSE)),"",VLOOKUP(V70,Helper!$A$2:$C$33,3,FALSE))</f>
        <v/>
      </c>
      <c r="P70" s="17"/>
      <c r="Q70" s="17"/>
      <c r="R70" s="17">
        <f t="shared" si="15"/>
        <v>0</v>
      </c>
      <c r="S70" s="17"/>
      <c r="T70" s="18"/>
      <c r="U70" s="17"/>
      <c r="V70" s="17"/>
      <c r="W70" s="13" t="str">
        <f>IF(ISERROR(VLOOKUP(V70,Helper!$A$2:$B$33,2,FALSE)),"",VLOOKUP(V70,Helper!$A$2:$B$33,2,FALSE))</f>
        <v/>
      </c>
      <c r="X70" s="19">
        <v>1.06</v>
      </c>
      <c r="Y70" s="19" t="e">
        <f t="shared" si="11"/>
        <v>#DIV/0!</v>
      </c>
      <c r="Z70" s="19" t="e">
        <f t="shared" si="2"/>
        <v>#VALUE!</v>
      </c>
      <c r="AA70" s="19">
        <f t="shared" si="7"/>
        <v>0</v>
      </c>
      <c r="AB70" s="13">
        <f t="shared" si="16"/>
        <v>0</v>
      </c>
      <c r="AC70" s="22"/>
    </row>
    <row r="71" spans="1:29" x14ac:dyDescent="0.2">
      <c r="A71" s="12" t="s">
        <v>144</v>
      </c>
      <c r="B71" s="13" t="s">
        <v>28</v>
      </c>
      <c r="C71" s="14">
        <v>33066</v>
      </c>
      <c r="D71" s="13" t="s">
        <v>40</v>
      </c>
      <c r="E71" s="13" t="s">
        <v>70</v>
      </c>
      <c r="F71" s="13"/>
      <c r="G71" s="15">
        <v>0.875</v>
      </c>
      <c r="H71" s="15">
        <v>0.5</v>
      </c>
      <c r="I71" s="15">
        <v>0.66700000000000004</v>
      </c>
      <c r="J71" s="15">
        <v>0.5</v>
      </c>
      <c r="K71" s="15">
        <v>0.4</v>
      </c>
      <c r="L71" s="16"/>
      <c r="N71" s="17"/>
      <c r="O71" s="17"/>
      <c r="P71" s="17"/>
      <c r="Q71" s="17"/>
      <c r="R71" s="17">
        <f t="shared" si="15"/>
        <v>0</v>
      </c>
      <c r="S71" s="17"/>
      <c r="T71" s="18"/>
      <c r="U71" s="17"/>
      <c r="V71" s="17"/>
      <c r="W71" s="13" t="str">
        <f>IF(ISERROR(VLOOKUP(V71,Helper!$A$2:$B$33,2,FALSE)),"",VLOOKUP(V71,Helper!$A$2:$B$33,2,FALSE))</f>
        <v/>
      </c>
      <c r="X71" s="19">
        <v>1.26</v>
      </c>
      <c r="Y71" s="19" t="e">
        <f t="shared" si="11"/>
        <v>#DIV/0!</v>
      </c>
      <c r="Z71" s="19" t="e">
        <f t="shared" si="2"/>
        <v>#VALUE!</v>
      </c>
      <c r="AA71" s="19">
        <f t="shared" si="7"/>
        <v>0</v>
      </c>
      <c r="AB71" s="13">
        <f t="shared" si="16"/>
        <v>0</v>
      </c>
      <c r="AC71" s="22"/>
    </row>
    <row r="72" spans="1:29" x14ac:dyDescent="0.2">
      <c r="A72" s="12" t="s">
        <v>145</v>
      </c>
      <c r="B72" s="13" t="s">
        <v>28</v>
      </c>
      <c r="C72" s="14">
        <v>32644</v>
      </c>
      <c r="D72" s="13" t="s">
        <v>29</v>
      </c>
      <c r="E72" s="13" t="s">
        <v>41</v>
      </c>
      <c r="F72" s="13"/>
      <c r="G72" s="15">
        <v>0.875</v>
      </c>
      <c r="H72" s="15">
        <v>0.5</v>
      </c>
      <c r="I72" s="15">
        <v>0.5</v>
      </c>
      <c r="J72" s="15">
        <v>0.375</v>
      </c>
      <c r="K72" s="15">
        <v>0.2</v>
      </c>
      <c r="L72" s="16"/>
      <c r="N72" s="17"/>
      <c r="O72" s="17"/>
      <c r="P72" s="17"/>
      <c r="Q72" s="17"/>
      <c r="R72" s="17">
        <f t="shared" si="15"/>
        <v>0</v>
      </c>
      <c r="S72" s="17"/>
      <c r="T72" s="18"/>
      <c r="U72" s="17"/>
      <c r="V72" s="17"/>
      <c r="W72" s="13" t="str">
        <f>IF(ISERROR(VLOOKUP(V72,Helper!$A$2:$B$33,2,FALSE)),"",VLOOKUP(V72,Helper!$A$2:$B$33,2,FALSE))</f>
        <v/>
      </c>
      <c r="X72" s="19">
        <v>1.27</v>
      </c>
      <c r="Y72" s="19" t="e">
        <f t="shared" si="11"/>
        <v>#DIV/0!</v>
      </c>
      <c r="Z72" s="19" t="e">
        <f t="shared" si="2"/>
        <v>#VALUE!</v>
      </c>
      <c r="AA72" s="19">
        <f t="shared" si="7"/>
        <v>0</v>
      </c>
      <c r="AB72" s="13">
        <f t="shared" si="16"/>
        <v>0</v>
      </c>
      <c r="AC72" s="22"/>
    </row>
    <row r="73" spans="1:29" x14ac:dyDescent="0.2">
      <c r="A73" s="12" t="s">
        <v>146</v>
      </c>
      <c r="B73" s="13" t="s">
        <v>28</v>
      </c>
      <c r="C73" s="14">
        <v>32150</v>
      </c>
      <c r="D73" s="13" t="s">
        <v>40</v>
      </c>
      <c r="E73" s="13" t="s">
        <v>30</v>
      </c>
      <c r="F73" s="13"/>
      <c r="G73" s="15">
        <v>0.875</v>
      </c>
      <c r="H73" s="15">
        <v>0.5</v>
      </c>
      <c r="I73" s="15">
        <v>0.5</v>
      </c>
      <c r="J73" s="15">
        <v>0.125</v>
      </c>
      <c r="K73" s="21"/>
      <c r="L73" s="16"/>
      <c r="N73" s="17"/>
      <c r="O73" s="17"/>
      <c r="P73" s="17"/>
      <c r="Q73" s="17"/>
      <c r="R73" s="17">
        <f>P73+Q73</f>
        <v>0</v>
      </c>
      <c r="S73" s="17"/>
      <c r="T73" s="18"/>
      <c r="U73" s="17"/>
      <c r="V73" s="17"/>
      <c r="W73" s="13" t="str">
        <f>IF(ISERROR(VLOOKUP(V73,Helper!$A$2:$B$33,2,FALSE)),"",VLOOKUP(V73,Helper!$A$2:$B$33,2,FALSE))</f>
        <v/>
      </c>
      <c r="X73" s="19">
        <v>1.28</v>
      </c>
      <c r="Y73" s="19" t="e">
        <f t="shared" si="11"/>
        <v>#DIV/0!</v>
      </c>
      <c r="Z73" s="19" t="e">
        <f t="shared" si="2"/>
        <v>#VALUE!</v>
      </c>
      <c r="AA73" s="19">
        <f t="shared" si="7"/>
        <v>0</v>
      </c>
      <c r="AB73" s="13">
        <f t="shared" si="16"/>
        <v>0</v>
      </c>
      <c r="AC73" s="22"/>
    </row>
    <row r="74" spans="1:29" x14ac:dyDescent="0.2">
      <c r="A74" s="12" t="s">
        <v>147</v>
      </c>
      <c r="B74" s="13" t="s">
        <v>28</v>
      </c>
      <c r="C74" s="14">
        <v>32150</v>
      </c>
      <c r="D74" s="13" t="s">
        <v>40</v>
      </c>
      <c r="E74" s="13" t="s">
        <v>41</v>
      </c>
      <c r="F74" s="13"/>
      <c r="G74" s="15">
        <v>0.875</v>
      </c>
      <c r="H74" s="15">
        <v>0.5</v>
      </c>
      <c r="I74" s="15">
        <v>0.5</v>
      </c>
      <c r="J74" s="15">
        <v>0.5</v>
      </c>
      <c r="K74" s="15">
        <v>0.2</v>
      </c>
      <c r="L74" s="16"/>
      <c r="N74" s="17"/>
      <c r="O74" s="17"/>
      <c r="P74" s="17"/>
      <c r="Q74" s="17"/>
      <c r="R74" s="17">
        <f t="shared" ref="R74:R142" si="17">P74+Q74</f>
        <v>0</v>
      </c>
      <c r="S74" s="17"/>
      <c r="T74" s="18"/>
      <c r="U74" s="17"/>
      <c r="V74" s="17"/>
      <c r="W74" s="13" t="str">
        <f>IF(ISERROR(VLOOKUP(V74,Helper!$A$2:$B$33,2,FALSE)),"",VLOOKUP(V74,Helper!$A$2:$B$33,2,FALSE))</f>
        <v/>
      </c>
      <c r="X74" s="19">
        <v>1.28</v>
      </c>
      <c r="Y74" s="19" t="e">
        <f t="shared" si="11"/>
        <v>#DIV/0!</v>
      </c>
      <c r="Z74" s="19" t="e">
        <f t="shared" si="2"/>
        <v>#VALUE!</v>
      </c>
      <c r="AA74" s="19">
        <f t="shared" si="7"/>
        <v>0</v>
      </c>
      <c r="AB74" s="13">
        <f t="shared" si="16"/>
        <v>0</v>
      </c>
      <c r="AC74" s="22"/>
    </row>
    <row r="75" spans="1:29" x14ac:dyDescent="0.2">
      <c r="A75" s="12" t="s">
        <v>148</v>
      </c>
      <c r="B75" s="13" t="s">
        <v>37</v>
      </c>
      <c r="C75" s="14">
        <v>32766</v>
      </c>
      <c r="D75" s="13" t="s">
        <v>29</v>
      </c>
      <c r="E75" s="13" t="s">
        <v>70</v>
      </c>
      <c r="F75" s="13"/>
      <c r="G75" s="15">
        <v>0.5</v>
      </c>
      <c r="H75" s="15">
        <v>0.5</v>
      </c>
      <c r="I75" s="15">
        <v>0.5</v>
      </c>
      <c r="J75" s="15">
        <v>0.375</v>
      </c>
      <c r="K75" s="16"/>
      <c r="L75" s="15">
        <v>1E-3</v>
      </c>
      <c r="N75" s="17"/>
      <c r="O75" s="17" t="str">
        <f>IF(ISERROR(VLOOKUP(V75,Helper!$A$2:$C$33,3,FALSE)),"",VLOOKUP(V75,Helper!$A$2:$C$33,3,FALSE))</f>
        <v/>
      </c>
      <c r="P75" s="17"/>
      <c r="Q75" s="17"/>
      <c r="R75" s="17">
        <f t="shared" si="17"/>
        <v>0</v>
      </c>
      <c r="S75" s="17"/>
      <c r="T75" s="18"/>
      <c r="U75" s="17"/>
      <c r="V75" s="17"/>
      <c r="W75" s="13" t="str">
        <f>IF(ISERROR(VLOOKUP(V75,Helper!$A$2:$B$33,2,FALSE)),"",VLOOKUP(V75,Helper!$A$2:$B$33,2,FALSE))</f>
        <v/>
      </c>
      <c r="X75" s="19">
        <v>1.26</v>
      </c>
      <c r="Y75" s="19" t="e">
        <f t="shared" si="11"/>
        <v>#DIV/0!</v>
      </c>
      <c r="Z75" s="19" t="e">
        <f t="shared" si="2"/>
        <v>#VALUE!</v>
      </c>
      <c r="AA75" s="19">
        <f t="shared" si="7"/>
        <v>0</v>
      </c>
      <c r="AB75" s="13">
        <f t="shared" si="16"/>
        <v>0</v>
      </c>
      <c r="AC75" s="22"/>
    </row>
    <row r="76" spans="1:29" x14ac:dyDescent="0.2">
      <c r="A76" s="12" t="s">
        <v>149</v>
      </c>
      <c r="B76" s="13" t="s">
        <v>37</v>
      </c>
      <c r="C76" s="14">
        <v>32909</v>
      </c>
      <c r="D76" s="13" t="s">
        <v>40</v>
      </c>
      <c r="E76" s="13" t="s">
        <v>35</v>
      </c>
      <c r="F76" s="13"/>
      <c r="G76" s="15">
        <v>0.25</v>
      </c>
      <c r="H76" s="15">
        <v>0.5</v>
      </c>
      <c r="I76" s="21"/>
      <c r="J76" s="21"/>
      <c r="K76" s="16"/>
      <c r="L76" s="21"/>
      <c r="N76" s="17"/>
      <c r="O76" s="17" t="str">
        <f>IF(ISERROR(VLOOKUP(V76,Helper!$A$2:$C$33,3,FALSE)),"",VLOOKUP(V76,Helper!$A$2:$C$33,3,FALSE))</f>
        <v/>
      </c>
      <c r="P76" s="17"/>
      <c r="Q76" s="17"/>
      <c r="R76" s="17">
        <f t="shared" si="17"/>
        <v>0</v>
      </c>
      <c r="S76" s="17"/>
      <c r="T76" s="18"/>
      <c r="U76" s="17"/>
      <c r="V76" s="17"/>
      <c r="W76" s="13" t="str">
        <f>IF(ISERROR(VLOOKUP(V76,Helper!$A$2:$B$33,2,FALSE)),"",VLOOKUP(V76,Helper!$A$2:$B$33,2,FALSE))</f>
        <v/>
      </c>
      <c r="X76" s="19">
        <v>1.26</v>
      </c>
      <c r="Y76" s="19" t="e">
        <f t="shared" si="11"/>
        <v>#DIV/0!</v>
      </c>
      <c r="Z76" s="19" t="e">
        <f t="shared" si="2"/>
        <v>#VALUE!</v>
      </c>
      <c r="AA76" s="19">
        <f t="shared" si="7"/>
        <v>0</v>
      </c>
      <c r="AB76" s="13">
        <f t="shared" si="16"/>
        <v>0</v>
      </c>
      <c r="AC76" s="22"/>
    </row>
    <row r="77" spans="1:29" x14ac:dyDescent="0.2">
      <c r="A77" s="12" t="s">
        <v>150</v>
      </c>
      <c r="B77" s="13" t="s">
        <v>37</v>
      </c>
      <c r="C77" s="14">
        <v>34418</v>
      </c>
      <c r="D77" s="13" t="s">
        <v>29</v>
      </c>
      <c r="E77" s="13" t="s">
        <v>38</v>
      </c>
      <c r="F77" s="13"/>
      <c r="G77" s="15">
        <v>0.875</v>
      </c>
      <c r="H77" s="15">
        <v>0.1</v>
      </c>
      <c r="I77" s="21"/>
      <c r="J77" s="15">
        <v>0.5</v>
      </c>
      <c r="K77" s="16"/>
      <c r="L77" s="21"/>
      <c r="N77" s="17"/>
      <c r="O77" s="17" t="str">
        <f>IF(ISERROR(VLOOKUP(V77,Helper!$A$2:$C$33,3,FALSE)),"",VLOOKUP(V77,Helper!$A$2:$C$33,3,FALSE))</f>
        <v/>
      </c>
      <c r="P77" s="17"/>
      <c r="Q77" s="17"/>
      <c r="R77" s="17">
        <f t="shared" si="17"/>
        <v>0</v>
      </c>
      <c r="S77" s="17"/>
      <c r="T77" s="18"/>
      <c r="U77" s="17"/>
      <c r="V77" s="17"/>
      <c r="W77" s="13" t="str">
        <f>IF(ISERROR(VLOOKUP(V77,Helper!$A$2:$B$33,2,FALSE)),"",VLOOKUP(V77,Helper!$A$2:$B$33,2,FALSE))</f>
        <v/>
      </c>
      <c r="X77" s="19">
        <v>1.1200000000000001</v>
      </c>
      <c r="Y77" s="19" t="e">
        <f t="shared" si="11"/>
        <v>#DIV/0!</v>
      </c>
      <c r="Z77" s="19" t="e">
        <f t="shared" si="2"/>
        <v>#VALUE!</v>
      </c>
      <c r="AA77" s="19">
        <f t="shared" si="7"/>
        <v>0</v>
      </c>
      <c r="AB77" s="13">
        <f t="shared" si="16"/>
        <v>0</v>
      </c>
      <c r="AC77" s="22"/>
    </row>
    <row r="78" spans="1:29" x14ac:dyDescent="0.2">
      <c r="A78" s="12" t="s">
        <v>151</v>
      </c>
      <c r="B78" s="13" t="s">
        <v>28</v>
      </c>
      <c r="C78" s="14">
        <v>30641</v>
      </c>
      <c r="D78" s="13" t="s">
        <v>40</v>
      </c>
      <c r="E78" s="13" t="s">
        <v>41</v>
      </c>
      <c r="F78" s="13"/>
      <c r="G78" s="15">
        <v>0.875</v>
      </c>
      <c r="H78" s="15">
        <v>0.5</v>
      </c>
      <c r="I78" s="15">
        <v>0.66700000000000004</v>
      </c>
      <c r="J78" s="15">
        <v>0.375</v>
      </c>
      <c r="K78" s="15">
        <v>0.2</v>
      </c>
      <c r="L78" s="16"/>
      <c r="N78" s="17"/>
      <c r="O78" s="17" t="str">
        <f>IF(ISERROR(VLOOKUP(V78,Helper!$A$2:$C$33,3,FALSE)),"",VLOOKUP(V78,Helper!$A$2:$C$33,3,FALSE))</f>
        <v/>
      </c>
      <c r="P78" s="17"/>
      <c r="Q78" s="17"/>
      <c r="R78" s="17">
        <f t="shared" si="17"/>
        <v>0</v>
      </c>
      <c r="S78" s="17"/>
      <c r="T78" s="18"/>
      <c r="U78" s="17"/>
      <c r="V78" s="17"/>
      <c r="W78" s="13" t="str">
        <f>IF(ISERROR(VLOOKUP(V78,Helper!$A$2:$B$33,2,FALSE)),"",VLOOKUP(V78,Helper!$A$2:$B$33,2,FALSE))</f>
        <v/>
      </c>
      <c r="X78" s="19">
        <v>1.29</v>
      </c>
      <c r="Y78" s="19" t="e">
        <f t="shared" si="11"/>
        <v>#DIV/0!</v>
      </c>
      <c r="Z78" s="19" t="e">
        <f t="shared" si="2"/>
        <v>#VALUE!</v>
      </c>
      <c r="AA78" s="19">
        <f t="shared" si="7"/>
        <v>0</v>
      </c>
      <c r="AB78" s="13">
        <f t="shared" si="16"/>
        <v>0</v>
      </c>
      <c r="AC78" s="22"/>
    </row>
    <row r="79" spans="1:29" x14ac:dyDescent="0.2">
      <c r="A79" s="12" t="s">
        <v>336</v>
      </c>
      <c r="B79" s="13" t="s">
        <v>28</v>
      </c>
      <c r="C79" s="14">
        <v>34877</v>
      </c>
      <c r="D79" s="13" t="s">
        <v>40</v>
      </c>
      <c r="E79" s="13" t="s">
        <v>34</v>
      </c>
      <c r="F79" s="13"/>
      <c r="G79" s="21"/>
      <c r="H79" s="21"/>
      <c r="I79" s="21"/>
      <c r="J79" s="21"/>
      <c r="K79" s="21"/>
      <c r="L79" s="16"/>
      <c r="N79" s="17"/>
      <c r="O79" s="17"/>
      <c r="P79" s="17"/>
      <c r="Q79" s="17"/>
      <c r="R79" s="17">
        <f t="shared" si="17"/>
        <v>0</v>
      </c>
      <c r="S79" s="17"/>
      <c r="T79" s="18"/>
      <c r="U79" s="17"/>
      <c r="V79" s="17"/>
      <c r="W79" s="13" t="str">
        <f>IF(ISERROR(VLOOKUP(V79,Helper!$A$2:$B$33,2,FALSE)),"",VLOOKUP(V79,Helper!$A$2:$B$33,2,FALSE))</f>
        <v/>
      </c>
      <c r="X79" s="19">
        <v>1.06</v>
      </c>
      <c r="Y79" s="19" t="e">
        <f t="shared" si="11"/>
        <v>#DIV/0!</v>
      </c>
      <c r="Z79" s="19" t="e">
        <f t="shared" si="2"/>
        <v>#VALUE!</v>
      </c>
      <c r="AA79" s="19">
        <f t="shared" si="7"/>
        <v>0</v>
      </c>
      <c r="AB79" s="13">
        <f t="shared" si="16"/>
        <v>0</v>
      </c>
      <c r="AC79" s="22"/>
    </row>
    <row r="80" spans="1:29" x14ac:dyDescent="0.2">
      <c r="A80" s="12" t="s">
        <v>152</v>
      </c>
      <c r="B80" s="13" t="s">
        <v>37</v>
      </c>
      <c r="C80" s="14">
        <v>34652</v>
      </c>
      <c r="D80" s="13" t="s">
        <v>40</v>
      </c>
      <c r="E80" s="13" t="s">
        <v>35</v>
      </c>
      <c r="F80" s="13"/>
      <c r="G80" s="15">
        <v>0.25</v>
      </c>
      <c r="H80" s="15">
        <v>0.1</v>
      </c>
      <c r="I80" s="21"/>
      <c r="J80" s="15">
        <v>0.5</v>
      </c>
      <c r="K80" s="16"/>
      <c r="L80" s="15">
        <v>0.2</v>
      </c>
      <c r="N80" s="17"/>
      <c r="O80" s="17" t="str">
        <f>IF(ISERROR(VLOOKUP(V80,Helper!$A$2:$C$33,3,FALSE)),"",VLOOKUP(V80,Helper!$A$2:$C$33,3,FALSE))</f>
        <v/>
      </c>
      <c r="P80" s="17"/>
      <c r="Q80" s="17"/>
      <c r="R80" s="17">
        <f t="shared" si="17"/>
        <v>0</v>
      </c>
      <c r="S80" s="17"/>
      <c r="T80" s="18"/>
      <c r="U80" s="17"/>
      <c r="V80" s="17"/>
      <c r="W80" s="13" t="str">
        <f>IF(ISERROR(VLOOKUP(V80,Helper!$A$2:$B$33,2,FALSE)),"",VLOOKUP(V80,Helper!$A$2:$B$33,2,FALSE))</f>
        <v/>
      </c>
      <c r="X80" s="19">
        <v>1.06</v>
      </c>
      <c r="Y80" s="19" t="e">
        <f t="shared" si="11"/>
        <v>#DIV/0!</v>
      </c>
      <c r="Z80" s="19" t="e">
        <f t="shared" si="2"/>
        <v>#VALUE!</v>
      </c>
      <c r="AA80" s="19">
        <f t="shared" si="7"/>
        <v>0</v>
      </c>
      <c r="AB80" s="13">
        <f t="shared" si="16"/>
        <v>0</v>
      </c>
      <c r="AC80" s="22"/>
    </row>
    <row r="81" spans="1:29" x14ac:dyDescent="0.2">
      <c r="A81" s="12" t="s">
        <v>153</v>
      </c>
      <c r="B81" s="13" t="s">
        <v>28</v>
      </c>
      <c r="C81" s="14">
        <v>34033</v>
      </c>
      <c r="D81" s="13" t="s">
        <v>40</v>
      </c>
      <c r="E81" s="13" t="s">
        <v>38</v>
      </c>
      <c r="F81" s="13"/>
      <c r="G81" s="15">
        <v>0.875</v>
      </c>
      <c r="H81" s="15">
        <v>0.2</v>
      </c>
      <c r="I81" s="15">
        <v>0.16700000000000001</v>
      </c>
      <c r="J81" s="15">
        <v>0.5</v>
      </c>
      <c r="K81" s="21"/>
      <c r="L81" s="16"/>
      <c r="N81" s="17"/>
      <c r="O81" s="17" t="str">
        <f>IF(ISERROR(VLOOKUP(V81,Helper!$A$2:$C$33,3,FALSE)),"",VLOOKUP(V81,Helper!$A$2:$C$33,3,FALSE))</f>
        <v/>
      </c>
      <c r="P81" s="17"/>
      <c r="Q81" s="17"/>
      <c r="R81" s="17">
        <f t="shared" si="17"/>
        <v>0</v>
      </c>
      <c r="S81" s="17"/>
      <c r="T81" s="18"/>
      <c r="U81" s="17"/>
      <c r="V81" s="17"/>
      <c r="W81" s="13" t="str">
        <f>IF(ISERROR(VLOOKUP(V81,Helper!$A$2:$B$33,2,FALSE)),"",VLOOKUP(V81,Helper!$A$2:$B$33,2,FALSE))</f>
        <v/>
      </c>
      <c r="X81" s="19">
        <v>1.18</v>
      </c>
      <c r="Y81" s="19" t="e">
        <f t="shared" si="11"/>
        <v>#DIV/0!</v>
      </c>
      <c r="Z81" s="19" t="e">
        <f t="shared" si="2"/>
        <v>#VALUE!</v>
      </c>
      <c r="AA81" s="19">
        <f t="shared" si="7"/>
        <v>0</v>
      </c>
      <c r="AB81" s="13">
        <f t="shared" si="16"/>
        <v>0</v>
      </c>
      <c r="AC81" s="22"/>
    </row>
    <row r="82" spans="1:29" x14ac:dyDescent="0.2">
      <c r="A82" s="12" t="s">
        <v>154</v>
      </c>
      <c r="B82" s="13" t="s">
        <v>37</v>
      </c>
      <c r="C82" s="14">
        <v>30227</v>
      </c>
      <c r="D82" s="13" t="s">
        <v>33</v>
      </c>
      <c r="E82" s="13" t="s">
        <v>30</v>
      </c>
      <c r="F82" s="13"/>
      <c r="G82" s="15">
        <v>0.25</v>
      </c>
      <c r="H82" s="15">
        <v>0.5</v>
      </c>
      <c r="I82" s="15">
        <v>0.5</v>
      </c>
      <c r="J82" s="15">
        <v>0.5</v>
      </c>
      <c r="K82" s="16"/>
      <c r="L82" s="21"/>
      <c r="N82" s="17"/>
      <c r="O82" s="17" t="str">
        <f>IF(ISERROR(VLOOKUP(V82,Helper!$A$2:$C$33,3,FALSE)),"",VLOOKUP(V82,Helper!$A$2:$C$33,3,FALSE))</f>
        <v/>
      </c>
      <c r="P82" s="17"/>
      <c r="Q82" s="17"/>
      <c r="R82" s="17">
        <f t="shared" si="17"/>
        <v>0</v>
      </c>
      <c r="S82" s="17"/>
      <c r="T82" s="18"/>
      <c r="U82" s="17"/>
      <c r="V82" s="17"/>
      <c r="W82" s="13" t="str">
        <f>IF(ISERROR(VLOOKUP(V82,Helper!$A$2:$B$33,2,FALSE)),"",VLOOKUP(V82,Helper!$A$2:$B$33,2,FALSE))</f>
        <v/>
      </c>
      <c r="X82" s="19">
        <v>1.28</v>
      </c>
      <c r="Y82" s="19" t="e">
        <f t="shared" si="11"/>
        <v>#DIV/0!</v>
      </c>
      <c r="Z82" s="19" t="e">
        <f t="shared" si="2"/>
        <v>#VALUE!</v>
      </c>
      <c r="AA82" s="19">
        <f t="shared" si="7"/>
        <v>0</v>
      </c>
      <c r="AB82" s="13">
        <f t="shared" si="16"/>
        <v>0</v>
      </c>
      <c r="AC82" s="22"/>
    </row>
    <row r="83" spans="1:29" x14ac:dyDescent="0.2">
      <c r="A83" s="12" t="s">
        <v>155</v>
      </c>
      <c r="B83" s="13" t="s">
        <v>37</v>
      </c>
      <c r="C83" s="14">
        <v>33105</v>
      </c>
      <c r="D83" s="13" t="s">
        <v>29</v>
      </c>
      <c r="E83" s="13" t="s">
        <v>41</v>
      </c>
      <c r="F83" s="13"/>
      <c r="G83" s="15">
        <v>0.5</v>
      </c>
      <c r="H83" s="15">
        <v>0.5</v>
      </c>
      <c r="I83" s="15">
        <v>0.33300000000000002</v>
      </c>
      <c r="J83" s="15">
        <v>0.375</v>
      </c>
      <c r="K83" s="16"/>
      <c r="L83" s="15">
        <v>0.6</v>
      </c>
      <c r="N83" s="17"/>
      <c r="O83" s="17" t="str">
        <f>IF(ISERROR(VLOOKUP(V83,Helper!$A$2:$C$33,3,FALSE)),"",VLOOKUP(V83,Helper!$A$2:$C$33,3,FALSE))</f>
        <v/>
      </c>
      <c r="P83" s="17"/>
      <c r="Q83" s="17"/>
      <c r="R83" s="17">
        <f t="shared" si="17"/>
        <v>0</v>
      </c>
      <c r="S83" s="17"/>
      <c r="T83" s="18"/>
      <c r="U83" s="17"/>
      <c r="V83" s="17"/>
      <c r="W83" s="13" t="str">
        <f>IF(ISERROR(VLOOKUP(V83,Helper!$A$2:$B$33,2,FALSE)),"",VLOOKUP(V83,Helper!$A$2:$B$33,2,FALSE))</f>
        <v/>
      </c>
      <c r="X83" s="19">
        <v>1.25</v>
      </c>
      <c r="Y83" s="19" t="e">
        <f t="shared" si="11"/>
        <v>#DIV/0!</v>
      </c>
      <c r="Z83" s="19" t="e">
        <f t="shared" si="2"/>
        <v>#VALUE!</v>
      </c>
      <c r="AA83" s="19">
        <f t="shared" si="7"/>
        <v>0</v>
      </c>
      <c r="AB83" s="13">
        <f t="shared" si="16"/>
        <v>0</v>
      </c>
      <c r="AC83" s="22"/>
    </row>
    <row r="84" spans="1:29" x14ac:dyDescent="0.2">
      <c r="A84" s="12" t="s">
        <v>156</v>
      </c>
      <c r="B84" s="13" t="s">
        <v>28</v>
      </c>
      <c r="C84" s="14">
        <v>32845</v>
      </c>
      <c r="D84" s="13" t="s">
        <v>40</v>
      </c>
      <c r="E84" s="13" t="s">
        <v>30</v>
      </c>
      <c r="F84" s="13"/>
      <c r="G84" s="15">
        <v>0.25</v>
      </c>
      <c r="H84" s="15">
        <v>0.5</v>
      </c>
      <c r="I84" s="15">
        <v>0.16700000000000001</v>
      </c>
      <c r="J84" s="15">
        <v>0.5</v>
      </c>
      <c r="K84" s="15">
        <v>0.4</v>
      </c>
      <c r="L84" s="16"/>
      <c r="N84" s="17"/>
      <c r="O84" s="17"/>
      <c r="P84" s="17"/>
      <c r="Q84" s="17"/>
      <c r="R84" s="17">
        <f t="shared" si="17"/>
        <v>0</v>
      </c>
      <c r="S84" s="17"/>
      <c r="T84" s="18"/>
      <c r="U84" s="17"/>
      <c r="V84" s="17"/>
      <c r="W84" s="13" t="str">
        <f>IF(ISERROR(VLOOKUP(V84,Helper!$A$2:$B$33,2,FALSE)),"",VLOOKUP(V84,Helper!$A$2:$B$33,2,FALSE))</f>
        <v/>
      </c>
      <c r="X84" s="19">
        <v>1.26</v>
      </c>
      <c r="Y84" s="19" t="e">
        <f t="shared" ref="Y84:Y151" si="18">IF(ISBLANK(IF(B84="F",R84,R84))/N84,"0",IF(B84="D",R84,R84+S84))/N84</f>
        <v>#DIV/0!</v>
      </c>
      <c r="Z84" s="19" t="e">
        <f t="shared" si="2"/>
        <v>#VALUE!</v>
      </c>
      <c r="AA84" s="19">
        <f t="shared" si="7"/>
        <v>0</v>
      </c>
      <c r="AB84" s="13">
        <f t="shared" si="16"/>
        <v>0</v>
      </c>
      <c r="AC84" s="22"/>
    </row>
    <row r="85" spans="1:29" x14ac:dyDescent="0.2">
      <c r="A85" s="12" t="s">
        <v>157</v>
      </c>
      <c r="B85" s="13" t="s">
        <v>28</v>
      </c>
      <c r="C85" s="14">
        <v>30756</v>
      </c>
      <c r="D85" s="13" t="s">
        <v>40</v>
      </c>
      <c r="E85" s="13" t="s">
        <v>41</v>
      </c>
      <c r="F85" s="13"/>
      <c r="G85" s="15">
        <v>0.875</v>
      </c>
      <c r="H85" s="15">
        <v>0.5</v>
      </c>
      <c r="I85" s="15">
        <v>0.5</v>
      </c>
      <c r="J85" s="15">
        <v>0.375</v>
      </c>
      <c r="K85" s="21"/>
      <c r="L85" s="16"/>
      <c r="N85" s="17"/>
      <c r="O85" s="17"/>
      <c r="P85" s="17"/>
      <c r="Q85" s="17"/>
      <c r="R85" s="17">
        <f t="shared" si="17"/>
        <v>0</v>
      </c>
      <c r="S85" s="17"/>
      <c r="T85" s="18"/>
      <c r="U85" s="17"/>
      <c r="V85" s="17"/>
      <c r="W85" s="13" t="str">
        <f>IF(ISERROR(VLOOKUP(V85,Helper!$A$2:$B$33,2,FALSE)),"",VLOOKUP(V85,Helper!$A$2:$B$33,2,FALSE))</f>
        <v/>
      </c>
      <c r="X85" s="19">
        <v>1.29</v>
      </c>
      <c r="Y85" s="19" t="e">
        <f t="shared" si="18"/>
        <v>#DIV/0!</v>
      </c>
      <c r="Z85" s="19" t="e">
        <f t="shared" si="2"/>
        <v>#VALUE!</v>
      </c>
      <c r="AA85" s="19">
        <f t="shared" si="7"/>
        <v>0</v>
      </c>
      <c r="AB85" s="13">
        <f t="shared" si="16"/>
        <v>0</v>
      </c>
      <c r="AC85" s="22"/>
    </row>
    <row r="86" spans="1:29" x14ac:dyDescent="0.2">
      <c r="A86" s="12" t="s">
        <v>338</v>
      </c>
      <c r="B86" s="13" t="s">
        <v>28</v>
      </c>
      <c r="C86" s="14">
        <v>35571</v>
      </c>
      <c r="D86" s="13" t="s">
        <v>40</v>
      </c>
      <c r="E86" s="13" t="s">
        <v>34</v>
      </c>
      <c r="F86" s="13"/>
      <c r="G86" s="21"/>
      <c r="H86" s="21"/>
      <c r="I86" s="21"/>
      <c r="J86" s="21"/>
      <c r="K86" s="21"/>
      <c r="L86" s="16"/>
      <c r="N86" s="17"/>
      <c r="O86" s="17"/>
      <c r="P86" s="17"/>
      <c r="Q86" s="17"/>
      <c r="R86" s="17"/>
      <c r="S86" s="17"/>
      <c r="T86" s="18"/>
      <c r="U86" s="17"/>
      <c r="V86" s="17"/>
      <c r="W86" s="13"/>
      <c r="X86" s="19"/>
      <c r="Y86" s="19"/>
      <c r="Z86" s="19"/>
      <c r="AA86" s="19"/>
      <c r="AB86" s="13">
        <f t="shared" si="16"/>
        <v>0</v>
      </c>
      <c r="AC86" s="22"/>
    </row>
    <row r="87" spans="1:29" x14ac:dyDescent="0.2">
      <c r="A87" s="12" t="s">
        <v>158</v>
      </c>
      <c r="B87" s="13" t="s">
        <v>28</v>
      </c>
      <c r="C87" s="14">
        <v>33727</v>
      </c>
      <c r="D87" s="13" t="s">
        <v>159</v>
      </c>
      <c r="E87" s="13" t="s">
        <v>70</v>
      </c>
      <c r="F87" s="13"/>
      <c r="G87" s="15">
        <v>0.875</v>
      </c>
      <c r="H87" s="15">
        <v>0.3</v>
      </c>
      <c r="I87" s="15">
        <v>0.5</v>
      </c>
      <c r="J87" s="15">
        <v>0.5</v>
      </c>
      <c r="K87" s="15">
        <v>0.8</v>
      </c>
      <c r="L87" s="16"/>
      <c r="N87" s="17"/>
      <c r="O87" s="17" t="str">
        <f>IF(ISERROR(VLOOKUP(V87,Helper!$A$2:$C$33,3,FALSE)),"",VLOOKUP(V87,Helper!$A$2:$C$33,3,FALSE))</f>
        <v/>
      </c>
      <c r="P87" s="17"/>
      <c r="Q87" s="17"/>
      <c r="R87" s="17">
        <f t="shared" si="17"/>
        <v>0</v>
      </c>
      <c r="S87" s="17"/>
      <c r="T87" s="18"/>
      <c r="U87" s="17"/>
      <c r="V87" s="17"/>
      <c r="W87" s="13" t="str">
        <f>IF(ISERROR(VLOOKUP(V87,Helper!$A$2:$B$33,2,FALSE)),"",VLOOKUP(V87,Helper!$A$2:$B$33,2,FALSE))</f>
        <v/>
      </c>
      <c r="X87" s="19">
        <v>1.24</v>
      </c>
      <c r="Y87" s="19" t="e">
        <f t="shared" si="18"/>
        <v>#DIV/0!</v>
      </c>
      <c r="Z87" s="19" t="e">
        <f t="shared" si="2"/>
        <v>#VALUE!</v>
      </c>
      <c r="AA87" s="19">
        <f t="shared" si="7"/>
        <v>0</v>
      </c>
      <c r="AB87" s="13">
        <f t="shared" si="16"/>
        <v>0</v>
      </c>
      <c r="AC87" s="22"/>
    </row>
    <row r="88" spans="1:29" x14ac:dyDescent="0.2">
      <c r="A88" s="12" t="s">
        <v>160</v>
      </c>
      <c r="B88" s="13" t="s">
        <v>28</v>
      </c>
      <c r="C88" s="14">
        <v>33590</v>
      </c>
      <c r="D88" s="13" t="s">
        <v>40</v>
      </c>
      <c r="E88" s="13" t="s">
        <v>41</v>
      </c>
      <c r="F88" s="13"/>
      <c r="G88" s="15">
        <v>0.875</v>
      </c>
      <c r="H88" s="15">
        <v>0.4</v>
      </c>
      <c r="I88" s="15">
        <v>0.16700000000000001</v>
      </c>
      <c r="J88" s="15">
        <v>0.5</v>
      </c>
      <c r="K88" s="15">
        <v>0.4</v>
      </c>
      <c r="L88" s="16"/>
      <c r="N88" s="17"/>
      <c r="O88" s="17" t="str">
        <f>IF(ISERROR(VLOOKUP(V88,Helper!$A$2:$C$33,3,FALSE)),"",VLOOKUP(V88,Helper!$A$2:$C$33,3,FALSE))</f>
        <v/>
      </c>
      <c r="P88" s="17"/>
      <c r="Q88" s="17"/>
      <c r="R88" s="17">
        <f t="shared" si="17"/>
        <v>0</v>
      </c>
      <c r="S88" s="17"/>
      <c r="T88" s="18"/>
      <c r="U88" s="17"/>
      <c r="V88" s="17"/>
      <c r="W88" s="13" t="str">
        <f>IF(ISERROR(VLOOKUP(V88,Helper!$A$2:$B$33,2,FALSE)),"",VLOOKUP(V88,Helper!$A$2:$B$33,2,FALSE))</f>
        <v/>
      </c>
      <c r="X88" s="19">
        <v>1.24</v>
      </c>
      <c r="Y88" s="19" t="e">
        <f t="shared" si="18"/>
        <v>#DIV/0!</v>
      </c>
      <c r="Z88" s="19" t="e">
        <f t="shared" si="2"/>
        <v>#VALUE!</v>
      </c>
      <c r="AA88" s="19">
        <f t="shared" si="7"/>
        <v>0</v>
      </c>
      <c r="AB88" s="13">
        <f t="shared" si="16"/>
        <v>0</v>
      </c>
      <c r="AC88" s="22"/>
    </row>
    <row r="89" spans="1:29" x14ac:dyDescent="0.2">
      <c r="A89" s="12" t="s">
        <v>161</v>
      </c>
      <c r="B89" s="13" t="s">
        <v>28</v>
      </c>
      <c r="C89" s="14">
        <v>33908</v>
      </c>
      <c r="D89" s="13" t="s">
        <v>40</v>
      </c>
      <c r="E89" s="13" t="s">
        <v>30</v>
      </c>
      <c r="F89" s="13"/>
      <c r="G89" s="15">
        <v>0.875</v>
      </c>
      <c r="H89" s="15">
        <v>0.3</v>
      </c>
      <c r="I89" s="15">
        <v>0.16700000000000001</v>
      </c>
      <c r="J89" s="15">
        <v>0.5</v>
      </c>
      <c r="K89" s="21"/>
      <c r="L89" s="16"/>
      <c r="N89" s="17"/>
      <c r="O89" s="17" t="str">
        <f>IF(ISERROR(VLOOKUP(V89,Helper!$A$2:$C$33,3,FALSE)),"",VLOOKUP(V89,Helper!$A$2:$C$33,3,FALSE))</f>
        <v/>
      </c>
      <c r="P89" s="17"/>
      <c r="Q89" s="17"/>
      <c r="R89" s="17">
        <f t="shared" si="17"/>
        <v>0</v>
      </c>
      <c r="S89" s="17"/>
      <c r="T89" s="18"/>
      <c r="U89" s="17"/>
      <c r="V89" s="17"/>
      <c r="W89" s="13" t="str">
        <f>IF(ISERROR(VLOOKUP(V89,Helper!$A$2:$B$33,2,FALSE)),"",VLOOKUP(V89,Helper!$A$2:$B$33,2,FALSE))</f>
        <v/>
      </c>
      <c r="X89" s="19">
        <v>1.18</v>
      </c>
      <c r="Y89" s="19" t="e">
        <f t="shared" si="18"/>
        <v>#DIV/0!</v>
      </c>
      <c r="Z89" s="19" t="e">
        <f t="shared" si="2"/>
        <v>#VALUE!</v>
      </c>
      <c r="AA89" s="19">
        <f t="shared" si="7"/>
        <v>0</v>
      </c>
      <c r="AB89" s="13">
        <f t="shared" si="16"/>
        <v>0</v>
      </c>
      <c r="AC89" s="22"/>
    </row>
    <row r="90" spans="1:29" x14ac:dyDescent="0.2">
      <c r="A90" s="12" t="s">
        <v>162</v>
      </c>
      <c r="B90" s="13" t="s">
        <v>28</v>
      </c>
      <c r="C90" s="14">
        <v>30932</v>
      </c>
      <c r="D90" s="13" t="s">
        <v>33</v>
      </c>
      <c r="E90" s="13" t="s">
        <v>70</v>
      </c>
      <c r="F90" s="13"/>
      <c r="G90" s="15">
        <v>0.25</v>
      </c>
      <c r="H90" s="15">
        <v>0.5</v>
      </c>
      <c r="I90" s="15">
        <v>0.5</v>
      </c>
      <c r="J90" s="15">
        <v>0.5</v>
      </c>
      <c r="K90" s="15">
        <v>1E-3</v>
      </c>
      <c r="L90" s="16"/>
      <c r="N90" s="17"/>
      <c r="O90" s="17" t="str">
        <f>IF(ISERROR(VLOOKUP(V90,Helper!$A$2:$C$33,3,FALSE)),"",VLOOKUP(V90,Helper!$A$2:$C$33,3,FALSE))</f>
        <v/>
      </c>
      <c r="P90" s="17"/>
      <c r="Q90" s="17"/>
      <c r="R90" s="17">
        <f t="shared" si="17"/>
        <v>0</v>
      </c>
      <c r="S90" s="17"/>
      <c r="T90" s="18"/>
      <c r="U90" s="17"/>
      <c r="V90" s="17"/>
      <c r="W90" s="13" t="str">
        <f>IF(ISERROR(VLOOKUP(V90,Helper!$A$2:$B$33,2,FALSE)),"",VLOOKUP(V90,Helper!$A$2:$B$33,2,FALSE))</f>
        <v/>
      </c>
      <c r="X90" s="19">
        <v>1.3</v>
      </c>
      <c r="Y90" s="19" t="e">
        <f t="shared" si="18"/>
        <v>#DIV/0!</v>
      </c>
      <c r="Z90" s="19" t="e">
        <f t="shared" si="2"/>
        <v>#VALUE!</v>
      </c>
      <c r="AA90" s="19">
        <f t="shared" si="7"/>
        <v>0</v>
      </c>
      <c r="AB90" s="13">
        <f t="shared" si="16"/>
        <v>0</v>
      </c>
      <c r="AC90" s="22"/>
    </row>
    <row r="91" spans="1:29" x14ac:dyDescent="0.2">
      <c r="A91" s="12" t="s">
        <v>163</v>
      </c>
      <c r="B91" s="13" t="s">
        <v>37</v>
      </c>
      <c r="C91" s="14">
        <v>33085</v>
      </c>
      <c r="D91" s="13" t="s">
        <v>40</v>
      </c>
      <c r="E91" s="13" t="s">
        <v>41</v>
      </c>
      <c r="F91" s="13"/>
      <c r="G91" s="15">
        <v>0.875</v>
      </c>
      <c r="H91" s="15">
        <v>0.5</v>
      </c>
      <c r="I91" s="15">
        <v>0.5</v>
      </c>
      <c r="J91" s="15">
        <v>0.125</v>
      </c>
      <c r="K91" s="16"/>
      <c r="L91" s="15">
        <v>0.4</v>
      </c>
      <c r="N91" s="17"/>
      <c r="O91" s="17" t="str">
        <f>IF(ISERROR(VLOOKUP(V91,Helper!$A$2:$C$33,3,FALSE)),"",VLOOKUP(V91,Helper!$A$2:$C$33,3,FALSE))</f>
        <v/>
      </c>
      <c r="P91" s="17"/>
      <c r="Q91" s="17"/>
      <c r="R91" s="17">
        <f t="shared" si="17"/>
        <v>0</v>
      </c>
      <c r="S91" s="17"/>
      <c r="T91" s="18"/>
      <c r="U91" s="17"/>
      <c r="V91" s="17"/>
      <c r="W91" s="13" t="str">
        <f>IF(ISERROR(VLOOKUP(V91,Helper!$A$2:$B$33,2,FALSE)),"",VLOOKUP(V91,Helper!$A$2:$B$33,2,FALSE))</f>
        <v/>
      </c>
      <c r="X91" s="19">
        <v>1.26</v>
      </c>
      <c r="Y91" s="19" t="e">
        <f t="shared" si="18"/>
        <v>#DIV/0!</v>
      </c>
      <c r="Z91" s="19" t="e">
        <f t="shared" si="2"/>
        <v>#VALUE!</v>
      </c>
      <c r="AA91" s="19">
        <f t="shared" si="7"/>
        <v>0</v>
      </c>
      <c r="AB91" s="13">
        <f t="shared" si="16"/>
        <v>0</v>
      </c>
      <c r="AC91" s="22"/>
    </row>
    <row r="92" spans="1:29" x14ac:dyDescent="0.2">
      <c r="A92" s="12" t="s">
        <v>164</v>
      </c>
      <c r="B92" s="13" t="s">
        <v>37</v>
      </c>
      <c r="C92" s="14">
        <v>29372</v>
      </c>
      <c r="D92" s="13" t="s">
        <v>29</v>
      </c>
      <c r="E92" s="13" t="s">
        <v>70</v>
      </c>
      <c r="F92" s="13"/>
      <c r="G92" s="15">
        <v>0.5</v>
      </c>
      <c r="H92" s="15">
        <v>0.5</v>
      </c>
      <c r="I92" s="15">
        <v>0.5</v>
      </c>
      <c r="J92" s="15">
        <v>0.5</v>
      </c>
      <c r="K92" s="16"/>
      <c r="L92" s="15">
        <v>0.8</v>
      </c>
      <c r="N92" s="17"/>
      <c r="O92" s="17" t="str">
        <f>IF(ISERROR(VLOOKUP(V92,Helper!$A$2:$C$33,3,FALSE)),"",VLOOKUP(V92,Helper!$A$2:$C$33,3,FALSE))</f>
        <v/>
      </c>
      <c r="P92" s="17"/>
      <c r="Q92" s="17"/>
      <c r="R92" s="17">
        <f t="shared" si="17"/>
        <v>0</v>
      </c>
      <c r="S92" s="17"/>
      <c r="T92" s="18"/>
      <c r="U92" s="17"/>
      <c r="V92" s="17"/>
      <c r="W92" s="13" t="str">
        <f>IF(ISERROR(VLOOKUP(V92,Helper!$A$2:$B$33,2,FALSE)),"",VLOOKUP(V92,Helper!$A$2:$B$33,2,FALSE))</f>
        <v/>
      </c>
      <c r="X92" s="19">
        <v>1.28</v>
      </c>
      <c r="Y92" s="19" t="e">
        <f t="shared" si="18"/>
        <v>#DIV/0!</v>
      </c>
      <c r="Z92" s="19" t="e">
        <f t="shared" si="2"/>
        <v>#VALUE!</v>
      </c>
      <c r="AA92" s="19">
        <f t="shared" si="7"/>
        <v>0</v>
      </c>
      <c r="AB92" s="13">
        <f t="shared" si="16"/>
        <v>0</v>
      </c>
      <c r="AC92" s="22"/>
    </row>
    <row r="93" spans="1:29" x14ac:dyDescent="0.2">
      <c r="A93" s="12" t="s">
        <v>165</v>
      </c>
      <c r="B93" s="13" t="s">
        <v>28</v>
      </c>
      <c r="C93" s="14">
        <v>32510</v>
      </c>
      <c r="D93" s="13" t="s">
        <v>40</v>
      </c>
      <c r="E93" s="13" t="s">
        <v>41</v>
      </c>
      <c r="F93" s="13"/>
      <c r="G93" s="15">
        <v>0.875</v>
      </c>
      <c r="H93" s="15">
        <v>0.5</v>
      </c>
      <c r="I93" s="15">
        <v>0.5</v>
      </c>
      <c r="J93" s="15">
        <v>0.375</v>
      </c>
      <c r="K93" s="15">
        <v>0.4</v>
      </c>
      <c r="L93" s="16"/>
      <c r="N93" s="17"/>
      <c r="O93" s="17" t="str">
        <f>IF(ISERROR(VLOOKUP(V93,Helper!$A$2:$C$33,3,FALSE)),"",VLOOKUP(V93,Helper!$A$2:$C$33,3,FALSE))</f>
        <v/>
      </c>
      <c r="P93" s="17"/>
      <c r="Q93" s="17"/>
      <c r="R93" s="17">
        <f t="shared" si="17"/>
        <v>0</v>
      </c>
      <c r="S93" s="17"/>
      <c r="T93" s="18"/>
      <c r="U93" s="17"/>
      <c r="V93" s="17"/>
      <c r="W93" s="13" t="str">
        <f>IF(ISERROR(VLOOKUP(V93,Helper!$A$2:$B$33,2,FALSE)),"",VLOOKUP(V93,Helper!$A$2:$B$33,2,FALSE))</f>
        <v/>
      </c>
      <c r="X93" s="19">
        <v>1.27</v>
      </c>
      <c r="Y93" s="19" t="e">
        <f t="shared" si="18"/>
        <v>#DIV/0!</v>
      </c>
      <c r="Z93" s="19" t="e">
        <f t="shared" si="2"/>
        <v>#VALUE!</v>
      </c>
      <c r="AA93" s="19">
        <f t="shared" si="7"/>
        <v>0</v>
      </c>
      <c r="AB93" s="13">
        <f t="shared" si="16"/>
        <v>0</v>
      </c>
      <c r="AC93" s="22"/>
    </row>
    <row r="94" spans="1:29" x14ac:dyDescent="0.2">
      <c r="A94" s="12" t="s">
        <v>166</v>
      </c>
      <c r="B94" s="13" t="s">
        <v>28</v>
      </c>
      <c r="C94" s="14">
        <v>33450</v>
      </c>
      <c r="D94" s="13" t="s">
        <v>40</v>
      </c>
      <c r="E94" s="13" t="s">
        <v>35</v>
      </c>
      <c r="F94" s="13"/>
      <c r="G94" s="15">
        <v>0.25</v>
      </c>
      <c r="H94" s="15">
        <v>0.4</v>
      </c>
      <c r="I94" s="21"/>
      <c r="J94" s="15">
        <v>0.375</v>
      </c>
      <c r="K94" s="15">
        <v>0.2</v>
      </c>
      <c r="L94" s="16"/>
      <c r="N94" s="17"/>
      <c r="O94" s="17" t="str">
        <f>IF(ISERROR(VLOOKUP(V94,Helper!$A$2:$C$33,3,FALSE)),"",VLOOKUP(V94,Helper!$A$2:$C$33,3,FALSE))</f>
        <v/>
      </c>
      <c r="P94" s="17"/>
      <c r="Q94" s="17"/>
      <c r="R94" s="17">
        <f t="shared" si="17"/>
        <v>0</v>
      </c>
      <c r="S94" s="17"/>
      <c r="T94" s="18"/>
      <c r="U94" s="17"/>
      <c r="V94" s="17"/>
      <c r="W94" s="13" t="str">
        <f>IF(ISERROR(VLOOKUP(V94,Helper!$A$2:$B$33,2,FALSE)),"",VLOOKUP(V94,Helper!$A$2:$B$33,2,FALSE))</f>
        <v/>
      </c>
      <c r="X94" s="19">
        <v>1.25</v>
      </c>
      <c r="Y94" s="19" t="e">
        <f t="shared" si="18"/>
        <v>#DIV/0!</v>
      </c>
      <c r="Z94" s="19" t="e">
        <f t="shared" si="2"/>
        <v>#VALUE!</v>
      </c>
      <c r="AA94" s="19">
        <f t="shared" si="7"/>
        <v>0</v>
      </c>
      <c r="AB94" s="13">
        <f t="shared" si="16"/>
        <v>0</v>
      </c>
      <c r="AC94" s="22"/>
    </row>
    <row r="95" spans="1:29" x14ac:dyDescent="0.2">
      <c r="A95" s="12" t="s">
        <v>167</v>
      </c>
      <c r="B95" s="13" t="s">
        <v>28</v>
      </c>
      <c r="C95" s="14">
        <v>33391</v>
      </c>
      <c r="D95" s="13" t="s">
        <v>40</v>
      </c>
      <c r="E95" s="13" t="s">
        <v>38</v>
      </c>
      <c r="F95" s="13"/>
      <c r="G95" s="15">
        <v>0.25</v>
      </c>
      <c r="H95" s="15">
        <v>0.4</v>
      </c>
      <c r="I95" s="21"/>
      <c r="J95" s="15">
        <v>0.375</v>
      </c>
      <c r="K95" s="15">
        <v>0.6</v>
      </c>
      <c r="L95" s="16"/>
      <c r="N95" s="17"/>
      <c r="O95" s="17" t="str">
        <f>IF(ISERROR(VLOOKUP(V95,Helper!$A$2:$C$33,3,FALSE)),"",VLOOKUP(V95,Helper!$A$2:$C$33,3,FALSE))</f>
        <v/>
      </c>
      <c r="P95" s="17"/>
      <c r="Q95" s="17"/>
      <c r="R95" s="17">
        <f t="shared" si="17"/>
        <v>0</v>
      </c>
      <c r="S95" s="17"/>
      <c r="T95" s="18"/>
      <c r="U95" s="17"/>
      <c r="V95" s="17"/>
      <c r="W95" s="13" t="str">
        <f>IF(ISERROR(VLOOKUP(V95,Helper!$A$2:$B$33,2,FALSE)),"",VLOOKUP(V95,Helper!$A$2:$B$33,2,FALSE))</f>
        <v/>
      </c>
      <c r="X95" s="19">
        <v>1.25</v>
      </c>
      <c r="Y95" s="19" t="e">
        <f t="shared" si="18"/>
        <v>#DIV/0!</v>
      </c>
      <c r="Z95" s="19" t="e">
        <f t="shared" si="2"/>
        <v>#VALUE!</v>
      </c>
      <c r="AA95" s="19">
        <f t="shared" si="7"/>
        <v>0</v>
      </c>
      <c r="AB95" s="13">
        <f t="shared" si="16"/>
        <v>0</v>
      </c>
      <c r="AC95" s="22"/>
    </row>
    <row r="96" spans="1:29" x14ac:dyDescent="0.2">
      <c r="A96" s="12" t="s">
        <v>168</v>
      </c>
      <c r="B96" s="13" t="s">
        <v>28</v>
      </c>
      <c r="C96" s="14">
        <v>34611</v>
      </c>
      <c r="D96" s="13" t="s">
        <v>40</v>
      </c>
      <c r="E96" s="13" t="s">
        <v>38</v>
      </c>
      <c r="F96" s="13"/>
      <c r="G96" s="15">
        <v>0.875</v>
      </c>
      <c r="H96" s="15">
        <v>0.1</v>
      </c>
      <c r="I96" s="21"/>
      <c r="J96" s="15">
        <v>0.5</v>
      </c>
      <c r="K96" s="21"/>
      <c r="L96" s="16"/>
      <c r="N96" s="17"/>
      <c r="O96" s="17" t="str">
        <f>IF(ISERROR(VLOOKUP(V96,Helper!$A$2:$C$33,3,FALSE)),"",VLOOKUP(V96,Helper!$A$2:$C$33,3,FALSE))</f>
        <v/>
      </c>
      <c r="P96" s="17"/>
      <c r="Q96" s="17"/>
      <c r="R96" s="17">
        <f t="shared" si="17"/>
        <v>0</v>
      </c>
      <c r="S96" s="17"/>
      <c r="T96" s="18"/>
      <c r="U96" s="17"/>
      <c r="V96" s="17"/>
      <c r="W96" s="13" t="str">
        <f>IF(ISERROR(VLOOKUP(V96,Helper!$A$2:$B$33,2,FALSE)),"",VLOOKUP(V96,Helper!$A$2:$B$33,2,FALSE))</f>
        <v/>
      </c>
      <c r="X96" s="19">
        <v>1.06</v>
      </c>
      <c r="Y96" s="19" t="e">
        <f t="shared" si="18"/>
        <v>#DIV/0!</v>
      </c>
      <c r="Z96" s="19" t="e">
        <f t="shared" si="2"/>
        <v>#VALUE!</v>
      </c>
      <c r="AA96" s="19">
        <f t="shared" si="7"/>
        <v>0</v>
      </c>
      <c r="AB96" s="13">
        <f t="shared" si="16"/>
        <v>0</v>
      </c>
      <c r="AC96" s="22"/>
    </row>
    <row r="97" spans="1:29" x14ac:dyDescent="0.2">
      <c r="A97" s="12" t="s">
        <v>169</v>
      </c>
      <c r="B97" s="13" t="s">
        <v>37</v>
      </c>
      <c r="C97" s="14">
        <v>31855</v>
      </c>
      <c r="D97" s="13" t="s">
        <v>29</v>
      </c>
      <c r="E97" s="13" t="s">
        <v>70</v>
      </c>
      <c r="F97" s="13"/>
      <c r="G97" s="15">
        <v>0.5</v>
      </c>
      <c r="H97" s="15">
        <v>0.4</v>
      </c>
      <c r="I97" s="15">
        <v>0.5</v>
      </c>
      <c r="J97" s="15">
        <v>0.5</v>
      </c>
      <c r="K97" s="16"/>
      <c r="L97" s="15">
        <v>1E-3</v>
      </c>
      <c r="N97" s="17"/>
      <c r="O97" s="17" t="str">
        <f>IF(ISERROR(VLOOKUP(V97,Helper!$A$2:$C$33,3,FALSE)),"",VLOOKUP(V97,Helper!$A$2:$C$33,3,FALSE))</f>
        <v/>
      </c>
      <c r="P97" s="17"/>
      <c r="Q97" s="17"/>
      <c r="R97" s="17">
        <f t="shared" si="17"/>
        <v>0</v>
      </c>
      <c r="S97" s="17"/>
      <c r="T97" s="18"/>
      <c r="U97" s="17"/>
      <c r="V97" s="17"/>
      <c r="W97" s="13" t="str">
        <f>IF(ISERROR(VLOOKUP(V97,Helper!$A$2:$B$33,2,FALSE)),"",VLOOKUP(V97,Helper!$A$2:$B$33,2,FALSE))</f>
        <v/>
      </c>
      <c r="X97" s="19">
        <v>1.29</v>
      </c>
      <c r="Y97" s="19" t="e">
        <f t="shared" si="18"/>
        <v>#DIV/0!</v>
      </c>
      <c r="Z97" s="19" t="e">
        <f t="shared" si="2"/>
        <v>#VALUE!</v>
      </c>
      <c r="AA97" s="19">
        <f t="shared" si="7"/>
        <v>0</v>
      </c>
      <c r="AB97" s="13">
        <f t="shared" si="16"/>
        <v>0</v>
      </c>
      <c r="AC97" s="22"/>
    </row>
    <row r="98" spans="1:29" x14ac:dyDescent="0.2">
      <c r="A98" s="12" t="s">
        <v>170</v>
      </c>
      <c r="B98" s="13" t="s">
        <v>28</v>
      </c>
      <c r="C98" s="14">
        <v>33261</v>
      </c>
      <c r="D98" s="13" t="s">
        <v>40</v>
      </c>
      <c r="E98" s="13" t="s">
        <v>70</v>
      </c>
      <c r="F98" s="13"/>
      <c r="G98" s="15">
        <v>0.875</v>
      </c>
      <c r="H98" s="15">
        <v>0.4</v>
      </c>
      <c r="I98" s="15">
        <v>0.66700000000000004</v>
      </c>
      <c r="J98" s="15">
        <v>0.5</v>
      </c>
      <c r="K98" s="15">
        <v>0.8</v>
      </c>
      <c r="L98" s="16"/>
      <c r="N98" s="17"/>
      <c r="O98" s="17" t="str">
        <f>IF(ISERROR(VLOOKUP(V98,Helper!$A$2:$C$33,3,FALSE)),"",VLOOKUP(V98,Helper!$A$2:$C$33,3,FALSE))</f>
        <v/>
      </c>
      <c r="P98" s="17"/>
      <c r="Q98" s="17"/>
      <c r="R98" s="17">
        <f t="shared" si="17"/>
        <v>0</v>
      </c>
      <c r="S98" s="17"/>
      <c r="T98" s="18"/>
      <c r="U98" s="17"/>
      <c r="V98" s="17"/>
      <c r="W98" s="13" t="str">
        <f>IF(ISERROR(VLOOKUP(V98,Helper!$A$2:$B$33,2,FALSE)),"",VLOOKUP(V98,Helper!$A$2:$B$33,2,FALSE))</f>
        <v/>
      </c>
      <c r="X98" s="19">
        <v>1.25</v>
      </c>
      <c r="Y98" s="19" t="e">
        <f t="shared" si="18"/>
        <v>#DIV/0!</v>
      </c>
      <c r="Z98" s="19" t="e">
        <f t="shared" si="2"/>
        <v>#VALUE!</v>
      </c>
      <c r="AA98" s="19">
        <f t="shared" si="7"/>
        <v>0</v>
      </c>
      <c r="AB98" s="13">
        <f t="shared" si="16"/>
        <v>0</v>
      </c>
      <c r="AC98" s="22"/>
    </row>
    <row r="99" spans="1:29" x14ac:dyDescent="0.2">
      <c r="A99" s="12" t="s">
        <v>171</v>
      </c>
      <c r="B99" s="13" t="s">
        <v>37</v>
      </c>
      <c r="C99" s="14">
        <v>33048</v>
      </c>
      <c r="D99" s="13" t="s">
        <v>29</v>
      </c>
      <c r="E99" s="13" t="s">
        <v>41</v>
      </c>
      <c r="F99" s="13"/>
      <c r="G99" s="15">
        <v>0.5</v>
      </c>
      <c r="H99" s="15">
        <v>0.5</v>
      </c>
      <c r="I99" s="15">
        <v>0.33300000000000002</v>
      </c>
      <c r="J99" s="15">
        <v>0.5</v>
      </c>
      <c r="K99" s="16"/>
      <c r="L99" s="15">
        <v>0.6</v>
      </c>
      <c r="N99" s="17"/>
      <c r="O99" s="17" t="str">
        <f>IF(ISERROR(VLOOKUP(V99,Helper!$A$2:$C$33,3,FALSE)),"",VLOOKUP(V99,Helper!$A$2:$C$33,3,FALSE))</f>
        <v/>
      </c>
      <c r="P99" s="17"/>
      <c r="Q99" s="17"/>
      <c r="R99" s="17">
        <f t="shared" si="17"/>
        <v>0</v>
      </c>
      <c r="S99" s="17"/>
      <c r="T99" s="18"/>
      <c r="U99" s="17"/>
      <c r="V99" s="17"/>
      <c r="W99" s="13" t="str">
        <f>IF(ISERROR(VLOOKUP(V99,Helper!$A$2:$B$33,2,FALSE)),"",VLOOKUP(V99,Helper!$A$2:$B$33,2,FALSE))</f>
        <v/>
      </c>
      <c r="X99" s="19">
        <v>1.26</v>
      </c>
      <c r="Y99" s="19" t="e">
        <f t="shared" si="18"/>
        <v>#DIV/0!</v>
      </c>
      <c r="Z99" s="19" t="e">
        <f t="shared" si="2"/>
        <v>#VALUE!</v>
      </c>
      <c r="AA99" s="19">
        <f t="shared" si="7"/>
        <v>0</v>
      </c>
      <c r="AB99" s="13">
        <f t="shared" si="16"/>
        <v>0</v>
      </c>
      <c r="AC99" s="22"/>
    </row>
    <row r="100" spans="1:29" x14ac:dyDescent="0.2">
      <c r="A100" s="12" t="s">
        <v>331</v>
      </c>
      <c r="B100" s="13" t="s">
        <v>28</v>
      </c>
      <c r="C100" s="14">
        <v>32856</v>
      </c>
      <c r="D100" s="13" t="s">
        <v>40</v>
      </c>
      <c r="E100" s="13" t="s">
        <v>41</v>
      </c>
      <c r="F100" s="13"/>
      <c r="G100" s="15">
        <v>0.875</v>
      </c>
      <c r="H100" s="15">
        <v>0.5</v>
      </c>
      <c r="I100" s="15">
        <v>0.5</v>
      </c>
      <c r="J100" s="15">
        <v>0.375</v>
      </c>
      <c r="K100" s="15">
        <v>0.4</v>
      </c>
      <c r="L100" s="16"/>
      <c r="N100" s="17"/>
      <c r="O100" s="17"/>
      <c r="P100" s="17"/>
      <c r="Q100" s="17"/>
      <c r="R100" s="17">
        <f t="shared" si="17"/>
        <v>0</v>
      </c>
      <c r="S100" s="17"/>
      <c r="T100" s="18"/>
      <c r="U100" s="17"/>
      <c r="V100" s="17"/>
      <c r="W100" s="13" t="str">
        <f>IF(ISERROR(VLOOKUP(V100,Helper!$A$2:$B$33,2,FALSE)),"",VLOOKUP(V100,Helper!$A$2:$B$33,2,FALSE))</f>
        <v/>
      </c>
      <c r="X100" s="19">
        <v>1.26</v>
      </c>
      <c r="Y100" s="19" t="e">
        <f t="shared" si="18"/>
        <v>#DIV/0!</v>
      </c>
      <c r="Z100" s="19" t="e">
        <f t="shared" si="2"/>
        <v>#VALUE!</v>
      </c>
      <c r="AA100" s="19">
        <f t="shared" si="7"/>
        <v>0</v>
      </c>
      <c r="AB100" s="13">
        <f t="shared" si="16"/>
        <v>0</v>
      </c>
      <c r="AC100" s="22"/>
    </row>
    <row r="101" spans="1:29" x14ac:dyDescent="0.2">
      <c r="A101" s="12" t="s">
        <v>172</v>
      </c>
      <c r="B101" s="13" t="s">
        <v>37</v>
      </c>
      <c r="C101" s="14">
        <v>30292</v>
      </c>
      <c r="D101" s="13" t="s">
        <v>40</v>
      </c>
      <c r="E101" s="13" t="s">
        <v>41</v>
      </c>
      <c r="F101" s="13"/>
      <c r="G101" s="15">
        <v>0.875</v>
      </c>
      <c r="H101" s="15">
        <v>0.5</v>
      </c>
      <c r="I101" s="15">
        <v>0.66700000000000004</v>
      </c>
      <c r="J101" s="15">
        <v>0.375</v>
      </c>
      <c r="K101" s="16"/>
      <c r="L101" s="21"/>
      <c r="N101" s="17"/>
      <c r="O101" s="17" t="str">
        <f>IF(ISERROR(VLOOKUP(V101,Helper!$A$2:$C$33,3,FALSE)),"",VLOOKUP(V101,Helper!$A$2:$C$33,3,FALSE))</f>
        <v/>
      </c>
      <c r="P101" s="17"/>
      <c r="Q101" s="17"/>
      <c r="R101" s="17">
        <f t="shared" si="17"/>
        <v>0</v>
      </c>
      <c r="S101" s="17"/>
      <c r="T101" s="18"/>
      <c r="U101" s="17"/>
      <c r="V101" s="17"/>
      <c r="W101" s="13" t="str">
        <f>IF(ISERROR(VLOOKUP(V101,Helper!$A$2:$B$33,2,FALSE)),"",VLOOKUP(V101,Helper!$A$2:$B$33,2,FALSE))</f>
        <v/>
      </c>
      <c r="X101" s="19">
        <v>1.28</v>
      </c>
      <c r="Y101" s="19" t="e">
        <f t="shared" si="18"/>
        <v>#DIV/0!</v>
      </c>
      <c r="Z101" s="19" t="e">
        <f t="shared" si="2"/>
        <v>#VALUE!</v>
      </c>
      <c r="AA101" s="19">
        <f t="shared" si="7"/>
        <v>0</v>
      </c>
      <c r="AB101" s="13">
        <f t="shared" si="16"/>
        <v>0</v>
      </c>
      <c r="AC101" s="22"/>
    </row>
    <row r="102" spans="1:29" x14ac:dyDescent="0.2">
      <c r="A102" s="12" t="s">
        <v>173</v>
      </c>
      <c r="B102" s="13" t="s">
        <v>28</v>
      </c>
      <c r="C102" s="14">
        <v>31552</v>
      </c>
      <c r="D102" s="13" t="s">
        <v>29</v>
      </c>
      <c r="E102" s="13" t="s">
        <v>30</v>
      </c>
      <c r="F102" s="13"/>
      <c r="G102" s="15">
        <v>0.5</v>
      </c>
      <c r="H102" s="15">
        <v>0.4</v>
      </c>
      <c r="I102" s="15">
        <v>0.33300000000000002</v>
      </c>
      <c r="J102" s="15">
        <v>0.5</v>
      </c>
      <c r="K102" s="15">
        <v>0.4</v>
      </c>
      <c r="L102" s="16"/>
      <c r="N102" s="17"/>
      <c r="O102" s="17" t="str">
        <f>IF(ISERROR(VLOOKUP(V102,Helper!$A$2:$C$33,3,FALSE)),"",VLOOKUP(V102,Helper!$A$2:$C$33,3,FALSE))</f>
        <v/>
      </c>
      <c r="P102" s="17"/>
      <c r="Q102" s="17"/>
      <c r="R102" s="17">
        <f t="shared" si="17"/>
        <v>0</v>
      </c>
      <c r="S102" s="17"/>
      <c r="T102" s="18"/>
      <c r="U102" s="17"/>
      <c r="V102" s="17"/>
      <c r="W102" s="13" t="str">
        <f>IF(ISERROR(VLOOKUP(V102,Helper!$A$2:$B$33,2,FALSE)),"",VLOOKUP(V102,Helper!$A$2:$B$33,2,FALSE))</f>
        <v/>
      </c>
      <c r="X102" s="19">
        <v>1.3</v>
      </c>
      <c r="Y102" s="19" t="e">
        <f t="shared" si="18"/>
        <v>#DIV/0!</v>
      </c>
      <c r="Z102" s="19" t="e">
        <f t="shared" si="2"/>
        <v>#VALUE!</v>
      </c>
      <c r="AA102" s="19">
        <f t="shared" si="7"/>
        <v>0</v>
      </c>
      <c r="AB102" s="13">
        <f t="shared" si="16"/>
        <v>0</v>
      </c>
      <c r="AC102" s="22"/>
    </row>
    <row r="103" spans="1:29" x14ac:dyDescent="0.2">
      <c r="A103" s="12" t="s">
        <v>174</v>
      </c>
      <c r="B103" s="13" t="s">
        <v>37</v>
      </c>
      <c r="C103" s="14">
        <v>33564</v>
      </c>
      <c r="D103" s="13" t="s">
        <v>33</v>
      </c>
      <c r="E103" s="13" t="s">
        <v>35</v>
      </c>
      <c r="F103" s="13"/>
      <c r="G103" s="15">
        <v>0.25</v>
      </c>
      <c r="H103" s="15">
        <v>0.4</v>
      </c>
      <c r="I103" s="21"/>
      <c r="J103" s="15">
        <v>0.5</v>
      </c>
      <c r="K103" s="16"/>
      <c r="L103" s="21"/>
      <c r="N103" s="17"/>
      <c r="O103" s="17" t="str">
        <f>IF(ISERROR(VLOOKUP(V103,Helper!$A$2:$C$33,3,FALSE)),"",VLOOKUP(V103,Helper!$A$2:$C$33,3,FALSE))</f>
        <v/>
      </c>
      <c r="P103" s="17"/>
      <c r="Q103" s="17"/>
      <c r="R103" s="17">
        <f t="shared" si="17"/>
        <v>0</v>
      </c>
      <c r="S103" s="17"/>
      <c r="T103" s="18"/>
      <c r="U103" s="17"/>
      <c r="V103" s="17"/>
      <c r="W103" s="13" t="str">
        <f>IF(ISERROR(VLOOKUP(V103,Helper!$A$2:$B$33,2,FALSE)),"",VLOOKUP(V103,Helper!$A$2:$B$33,2,FALSE))</f>
        <v/>
      </c>
      <c r="X103" s="19">
        <v>1.24</v>
      </c>
      <c r="Y103" s="19" t="e">
        <f t="shared" si="18"/>
        <v>#DIV/0!</v>
      </c>
      <c r="Z103" s="19" t="e">
        <f t="shared" si="2"/>
        <v>#VALUE!</v>
      </c>
      <c r="AA103" s="19">
        <f t="shared" si="7"/>
        <v>0</v>
      </c>
      <c r="AB103" s="13">
        <f t="shared" si="16"/>
        <v>0</v>
      </c>
      <c r="AC103" s="22"/>
    </row>
    <row r="104" spans="1:29" x14ac:dyDescent="0.2">
      <c r="A104" s="12" t="s">
        <v>337</v>
      </c>
      <c r="B104" s="13" t="s">
        <v>28</v>
      </c>
      <c r="C104" s="14">
        <v>34944</v>
      </c>
      <c r="D104" s="13" t="s">
        <v>40</v>
      </c>
      <c r="E104" s="13" t="s">
        <v>34</v>
      </c>
      <c r="F104" s="13"/>
      <c r="G104" s="21"/>
      <c r="H104" s="21"/>
      <c r="I104" s="21"/>
      <c r="J104" s="21"/>
      <c r="K104" s="16"/>
      <c r="L104" s="21"/>
      <c r="N104" s="17"/>
      <c r="O104" s="17"/>
      <c r="P104" s="17"/>
      <c r="Q104" s="17"/>
      <c r="R104" s="17">
        <f t="shared" si="17"/>
        <v>0</v>
      </c>
      <c r="S104" s="17"/>
      <c r="T104" s="18"/>
      <c r="U104" s="17"/>
      <c r="V104" s="17"/>
      <c r="W104" s="13" t="str">
        <f>IF(ISERROR(VLOOKUP(V104,Helper!$A$2:$B$33,2,FALSE)),"",VLOOKUP(V104,Helper!$A$2:$B$33,2,FALSE))</f>
        <v/>
      </c>
      <c r="X104" s="19">
        <v>1.06</v>
      </c>
      <c r="Y104" s="19" t="e">
        <f t="shared" si="18"/>
        <v>#DIV/0!</v>
      </c>
      <c r="Z104" s="19" t="e">
        <f t="shared" si="2"/>
        <v>#VALUE!</v>
      </c>
      <c r="AA104" s="19">
        <f t="shared" si="7"/>
        <v>0</v>
      </c>
      <c r="AB104" s="13">
        <f t="shared" si="16"/>
        <v>0</v>
      </c>
      <c r="AC104" s="22"/>
    </row>
    <row r="105" spans="1:29" x14ac:dyDescent="0.2">
      <c r="A105" s="12" t="s">
        <v>175</v>
      </c>
      <c r="B105" s="13" t="s">
        <v>28</v>
      </c>
      <c r="C105" s="14">
        <v>34092</v>
      </c>
      <c r="D105" s="13" t="s">
        <v>33</v>
      </c>
      <c r="E105" s="13" t="s">
        <v>30</v>
      </c>
      <c r="F105" s="13"/>
      <c r="G105" s="15">
        <v>0.25</v>
      </c>
      <c r="H105" s="15">
        <v>0.2</v>
      </c>
      <c r="I105" s="15">
        <v>0.16700000000000001</v>
      </c>
      <c r="J105" s="15">
        <v>0.5</v>
      </c>
      <c r="K105" s="15">
        <v>1E-3</v>
      </c>
      <c r="L105" s="16"/>
      <c r="N105" s="17"/>
      <c r="O105" s="17" t="str">
        <f>IF(ISERROR(VLOOKUP(V105,Helper!$A$2:$C$33,3,FALSE)),"",VLOOKUP(V105,Helper!$A$2:$C$33,3,FALSE))</f>
        <v/>
      </c>
      <c r="P105" s="17"/>
      <c r="Q105" s="17"/>
      <c r="R105" s="17">
        <f t="shared" si="17"/>
        <v>0</v>
      </c>
      <c r="S105" s="17"/>
      <c r="T105" s="18"/>
      <c r="U105" s="17"/>
      <c r="V105" s="17"/>
      <c r="W105" s="13" t="str">
        <f>IF(ISERROR(VLOOKUP(V105,Helper!$A$2:$B$33,2,FALSE)),"",VLOOKUP(V105,Helper!$A$2:$B$33,2,FALSE))</f>
        <v/>
      </c>
      <c r="X105" s="19">
        <v>1.18</v>
      </c>
      <c r="Y105" s="19" t="e">
        <f t="shared" si="18"/>
        <v>#DIV/0!</v>
      </c>
      <c r="Z105" s="19" t="e">
        <f t="shared" si="2"/>
        <v>#VALUE!</v>
      </c>
      <c r="AA105" s="19">
        <f t="shared" si="7"/>
        <v>0</v>
      </c>
      <c r="AB105" s="13">
        <f t="shared" si="16"/>
        <v>0</v>
      </c>
      <c r="AC105" s="22"/>
    </row>
    <row r="106" spans="1:29" x14ac:dyDescent="0.2">
      <c r="A106" s="12" t="s">
        <v>176</v>
      </c>
      <c r="B106" s="13" t="s">
        <v>28</v>
      </c>
      <c r="C106" s="14">
        <v>33984</v>
      </c>
      <c r="D106" s="13" t="s">
        <v>33</v>
      </c>
      <c r="E106" s="13" t="s">
        <v>38</v>
      </c>
      <c r="F106" s="13"/>
      <c r="G106" s="15">
        <v>0.25</v>
      </c>
      <c r="H106" s="15">
        <v>0.2</v>
      </c>
      <c r="I106" s="15">
        <v>0.16700000000000001</v>
      </c>
      <c r="J106" s="15">
        <v>0.25</v>
      </c>
      <c r="K106" s="15">
        <v>0.4</v>
      </c>
      <c r="L106" s="16"/>
      <c r="N106" s="17"/>
      <c r="O106" s="17" t="str">
        <f>IF(ISERROR(VLOOKUP(V106,Helper!$A$2:$C$33,3,FALSE)),"",VLOOKUP(V106,Helper!$A$2:$C$33,3,FALSE))</f>
        <v/>
      </c>
      <c r="P106" s="17"/>
      <c r="Q106" s="17"/>
      <c r="R106" s="17">
        <f t="shared" si="17"/>
        <v>0</v>
      </c>
      <c r="S106" s="17"/>
      <c r="T106" s="18"/>
      <c r="U106" s="17"/>
      <c r="V106" s="17"/>
      <c r="W106" s="13" t="str">
        <f>IF(ISERROR(VLOOKUP(V106,Helper!$A$2:$B$33,2,FALSE)),"",VLOOKUP(V106,Helper!$A$2:$B$33,2,FALSE))</f>
        <v/>
      </c>
      <c r="X106" s="19">
        <v>1.18</v>
      </c>
      <c r="Y106" s="19" t="e">
        <f t="shared" si="18"/>
        <v>#DIV/0!</v>
      </c>
      <c r="Z106" s="19" t="e">
        <f t="shared" si="2"/>
        <v>#VALUE!</v>
      </c>
      <c r="AA106" s="19">
        <f t="shared" si="7"/>
        <v>0</v>
      </c>
      <c r="AB106" s="13">
        <f t="shared" si="16"/>
        <v>0</v>
      </c>
      <c r="AC106" s="22"/>
    </row>
    <row r="107" spans="1:29" x14ac:dyDescent="0.2">
      <c r="A107" s="12" t="s">
        <v>177</v>
      </c>
      <c r="B107" s="13" t="s">
        <v>28</v>
      </c>
      <c r="C107" s="14">
        <v>30545</v>
      </c>
      <c r="D107" s="13" t="s">
        <v>40</v>
      </c>
      <c r="E107" s="13" t="s">
        <v>70</v>
      </c>
      <c r="F107" s="13"/>
      <c r="G107" s="15">
        <v>0.875</v>
      </c>
      <c r="H107" s="15">
        <v>0.5</v>
      </c>
      <c r="I107" s="15">
        <v>0.66700000000000004</v>
      </c>
      <c r="J107" s="15">
        <v>0.5</v>
      </c>
      <c r="K107" s="15">
        <v>0.6</v>
      </c>
      <c r="L107" s="16"/>
      <c r="N107" s="17"/>
      <c r="O107" s="17"/>
      <c r="P107" s="17"/>
      <c r="Q107" s="17"/>
      <c r="R107" s="17">
        <f t="shared" si="17"/>
        <v>0</v>
      </c>
      <c r="S107" s="17"/>
      <c r="T107" s="18"/>
      <c r="U107" s="17"/>
      <c r="V107" s="17"/>
      <c r="W107" s="13" t="str">
        <f>IF(ISERROR(VLOOKUP(V107,Helper!$A$2:$B$33,2,FALSE)),"",VLOOKUP(V107,Helper!$A$2:$B$33,2,FALSE))</f>
        <v/>
      </c>
      <c r="X107" s="19">
        <v>1.29</v>
      </c>
      <c r="Y107" s="19" t="e">
        <f t="shared" si="18"/>
        <v>#DIV/0!</v>
      </c>
      <c r="Z107" s="19" t="e">
        <f t="shared" si="2"/>
        <v>#VALUE!</v>
      </c>
      <c r="AA107" s="19">
        <f t="shared" si="7"/>
        <v>0</v>
      </c>
      <c r="AB107" s="13">
        <f t="shared" si="16"/>
        <v>0</v>
      </c>
      <c r="AC107" s="22"/>
    </row>
    <row r="108" spans="1:29" x14ac:dyDescent="0.2">
      <c r="A108" s="12" t="s">
        <v>178</v>
      </c>
      <c r="B108" s="13" t="s">
        <v>28</v>
      </c>
      <c r="C108" s="14">
        <v>34172</v>
      </c>
      <c r="D108" s="13" t="s">
        <v>40</v>
      </c>
      <c r="E108" s="13" t="s">
        <v>30</v>
      </c>
      <c r="F108" s="13"/>
      <c r="G108" s="15">
        <v>0.25</v>
      </c>
      <c r="H108" s="15">
        <v>0.2</v>
      </c>
      <c r="I108" s="15">
        <v>0.16700000000000001</v>
      </c>
      <c r="J108" s="15">
        <v>0.5</v>
      </c>
      <c r="K108" s="15">
        <v>1E-3</v>
      </c>
      <c r="L108" s="16"/>
      <c r="N108" s="17"/>
      <c r="O108" s="17" t="str">
        <f>IF(ISERROR(VLOOKUP(V108,Helper!$A$2:$C$33,3,FALSE)),"",VLOOKUP(V108,Helper!$A$2:$C$33,3,FALSE))</f>
        <v/>
      </c>
      <c r="P108" s="17"/>
      <c r="Q108" s="17"/>
      <c r="R108" s="17">
        <f t="shared" si="17"/>
        <v>0</v>
      </c>
      <c r="S108" s="17"/>
      <c r="T108" s="18"/>
      <c r="U108" s="17"/>
      <c r="V108" s="17"/>
      <c r="W108" s="13" t="str">
        <f>IF(ISERROR(VLOOKUP(V108,Helper!$A$2:$B$33,2,FALSE)),"",VLOOKUP(V108,Helper!$A$2:$B$33,2,FALSE))</f>
        <v/>
      </c>
      <c r="X108" s="19">
        <v>1.18</v>
      </c>
      <c r="Y108" s="19" t="e">
        <f t="shared" si="18"/>
        <v>#DIV/0!</v>
      </c>
      <c r="Z108" s="19" t="e">
        <f t="shared" si="2"/>
        <v>#VALUE!</v>
      </c>
      <c r="AA108" s="19">
        <f t="shared" si="7"/>
        <v>0</v>
      </c>
      <c r="AB108" s="13">
        <f t="shared" si="16"/>
        <v>0</v>
      </c>
      <c r="AC108" s="22"/>
    </row>
    <row r="109" spans="1:29" x14ac:dyDescent="0.2">
      <c r="A109" s="12" t="s">
        <v>179</v>
      </c>
      <c r="B109" s="13" t="s">
        <v>28</v>
      </c>
      <c r="C109" s="14">
        <v>33796</v>
      </c>
      <c r="D109" s="13" t="s">
        <v>29</v>
      </c>
      <c r="E109" s="13" t="s">
        <v>38</v>
      </c>
      <c r="F109" s="13"/>
      <c r="G109" s="15">
        <v>0.5</v>
      </c>
      <c r="H109" s="15">
        <v>0.3</v>
      </c>
      <c r="I109" s="15">
        <v>0.16700000000000001</v>
      </c>
      <c r="J109" s="15">
        <v>0.375</v>
      </c>
      <c r="K109" s="15">
        <v>0.2</v>
      </c>
      <c r="L109" s="16"/>
      <c r="N109" s="17"/>
      <c r="O109" s="17" t="str">
        <f>IF(ISERROR(VLOOKUP(V109,Helper!$A$2:$C$33,3,FALSE)),"",VLOOKUP(V109,Helper!$A$2:$C$33,3,FALSE))</f>
        <v/>
      </c>
      <c r="P109" s="17"/>
      <c r="Q109" s="17"/>
      <c r="R109" s="17">
        <f t="shared" si="17"/>
        <v>0</v>
      </c>
      <c r="S109" s="17"/>
      <c r="T109" s="18"/>
      <c r="U109" s="17"/>
      <c r="V109" s="17"/>
      <c r="W109" s="13" t="str">
        <f>IF(ISERROR(VLOOKUP(V109,Helper!$A$2:$B$33,2,FALSE)),"",VLOOKUP(V109,Helper!$A$2:$B$33,2,FALSE))</f>
        <v/>
      </c>
      <c r="X109" s="19">
        <v>1.24</v>
      </c>
      <c r="Y109" s="19" t="e">
        <f t="shared" si="18"/>
        <v>#DIV/0!</v>
      </c>
      <c r="Z109" s="19" t="e">
        <f t="shared" si="2"/>
        <v>#VALUE!</v>
      </c>
      <c r="AA109" s="19">
        <f t="shared" si="7"/>
        <v>0</v>
      </c>
      <c r="AB109" s="13">
        <f t="shared" si="16"/>
        <v>0</v>
      </c>
      <c r="AC109" s="22"/>
    </row>
    <row r="110" spans="1:29" x14ac:dyDescent="0.2">
      <c r="A110" s="12" t="s">
        <v>180</v>
      </c>
      <c r="B110" s="13" t="s">
        <v>28</v>
      </c>
      <c r="C110" s="14">
        <v>32822</v>
      </c>
      <c r="D110" s="13" t="s">
        <v>159</v>
      </c>
      <c r="E110" s="13" t="s">
        <v>41</v>
      </c>
      <c r="F110" s="13"/>
      <c r="G110" s="15">
        <v>0.875</v>
      </c>
      <c r="H110" s="15">
        <v>0.5</v>
      </c>
      <c r="I110" s="15">
        <v>0.66700000000000004</v>
      </c>
      <c r="J110" s="15">
        <v>0.25</v>
      </c>
      <c r="K110" s="15">
        <v>0.4</v>
      </c>
      <c r="L110" s="16"/>
      <c r="N110" s="17"/>
      <c r="O110" s="17" t="str">
        <f>IF(ISERROR(VLOOKUP(V110,Helper!$A$2:$C$33,3,FALSE)),"",VLOOKUP(V110,Helper!$A$2:$C$33,3,FALSE))</f>
        <v/>
      </c>
      <c r="P110" s="17"/>
      <c r="Q110" s="17"/>
      <c r="R110" s="17">
        <f t="shared" si="17"/>
        <v>0</v>
      </c>
      <c r="S110" s="17"/>
      <c r="T110" s="18"/>
      <c r="U110" s="17"/>
      <c r="V110" s="17"/>
      <c r="W110" s="13" t="str">
        <f>IF(ISERROR(VLOOKUP(V110,Helper!$A$2:$B$33,2,FALSE)),"",VLOOKUP(V110,Helper!$A$2:$B$33,2,FALSE))</f>
        <v/>
      </c>
      <c r="X110" s="19">
        <v>1.26</v>
      </c>
      <c r="Y110" s="19" t="e">
        <f t="shared" si="18"/>
        <v>#DIV/0!</v>
      </c>
      <c r="Z110" s="19" t="e">
        <f t="shared" si="2"/>
        <v>#VALUE!</v>
      </c>
      <c r="AA110" s="19">
        <f t="shared" si="7"/>
        <v>0</v>
      </c>
      <c r="AB110" s="13">
        <f t="shared" si="16"/>
        <v>0</v>
      </c>
      <c r="AC110" s="22"/>
    </row>
    <row r="111" spans="1:29" x14ac:dyDescent="0.2">
      <c r="A111" s="12" t="s">
        <v>181</v>
      </c>
      <c r="B111" s="13" t="s">
        <v>28</v>
      </c>
      <c r="C111" s="14">
        <v>33619</v>
      </c>
      <c r="D111" s="13" t="s">
        <v>33</v>
      </c>
      <c r="E111" s="13" t="s">
        <v>38</v>
      </c>
      <c r="F111" s="13"/>
      <c r="G111" s="15">
        <v>0.25</v>
      </c>
      <c r="H111" s="15">
        <v>0.3</v>
      </c>
      <c r="I111" s="15">
        <v>0.16700000000000001</v>
      </c>
      <c r="J111" s="15">
        <v>0.25</v>
      </c>
      <c r="K111" s="15">
        <v>0.6</v>
      </c>
      <c r="L111" s="16"/>
      <c r="N111" s="17"/>
      <c r="O111" s="17" t="str">
        <f>IF(ISERROR(VLOOKUP(V111,Helper!$A$2:$C$33,3,FALSE)),"",VLOOKUP(V111,Helper!$A$2:$C$33,3,FALSE))</f>
        <v/>
      </c>
      <c r="P111" s="17"/>
      <c r="Q111" s="17"/>
      <c r="R111" s="17">
        <f t="shared" si="17"/>
        <v>0</v>
      </c>
      <c r="S111" s="17"/>
      <c r="T111" s="18"/>
      <c r="U111" s="17"/>
      <c r="V111" s="17"/>
      <c r="W111" s="13" t="str">
        <f>IF(ISERROR(VLOOKUP(V111,Helper!$A$2:$B$33,2,FALSE)),"",VLOOKUP(V111,Helper!$A$2:$B$33,2,FALSE))</f>
        <v/>
      </c>
      <c r="X111" s="19">
        <v>1.24</v>
      </c>
      <c r="Y111" s="19" t="e">
        <f t="shared" si="18"/>
        <v>#DIV/0!</v>
      </c>
      <c r="Z111" s="19" t="e">
        <f t="shared" si="2"/>
        <v>#VALUE!</v>
      </c>
      <c r="AA111" s="19">
        <f t="shared" si="7"/>
        <v>0</v>
      </c>
      <c r="AB111" s="13">
        <f t="shared" si="16"/>
        <v>0</v>
      </c>
      <c r="AC111" s="22"/>
    </row>
    <row r="112" spans="1:29" x14ac:dyDescent="0.2">
      <c r="A112" s="12" t="s">
        <v>182</v>
      </c>
      <c r="B112" s="13" t="s">
        <v>28</v>
      </c>
      <c r="C112" s="14">
        <v>32185</v>
      </c>
      <c r="D112" s="13" t="s">
        <v>29</v>
      </c>
      <c r="E112" s="13" t="s">
        <v>30</v>
      </c>
      <c r="F112" s="13"/>
      <c r="G112" s="15">
        <v>0.5</v>
      </c>
      <c r="H112" s="15">
        <v>0.5</v>
      </c>
      <c r="I112" s="15">
        <v>0.33300000000000002</v>
      </c>
      <c r="J112" s="15">
        <v>0.5</v>
      </c>
      <c r="K112" s="15">
        <v>0.2</v>
      </c>
      <c r="L112" s="16"/>
      <c r="N112" s="17"/>
      <c r="O112" s="17" t="str">
        <f>IF(ISERROR(VLOOKUP(V112,Helper!$A$2:$C$33,3,FALSE)),"",VLOOKUP(V112,Helper!$A$2:$C$33,3,FALSE))</f>
        <v/>
      </c>
      <c r="P112" s="17"/>
      <c r="Q112" s="17"/>
      <c r="R112" s="17">
        <f t="shared" si="17"/>
        <v>0</v>
      </c>
      <c r="S112" s="17"/>
      <c r="T112" s="18"/>
      <c r="U112" s="17"/>
      <c r="V112" s="17"/>
      <c r="W112" s="13" t="str">
        <f>IF(ISERROR(VLOOKUP(V112,Helper!$A$2:$B$33,2,FALSE)),"",VLOOKUP(V112,Helper!$A$2:$B$33,2,FALSE))</f>
        <v/>
      </c>
      <c r="X112" s="19">
        <v>1.28</v>
      </c>
      <c r="Y112" s="19" t="e">
        <f t="shared" si="18"/>
        <v>#DIV/0!</v>
      </c>
      <c r="Z112" s="19" t="e">
        <f t="shared" si="2"/>
        <v>#VALUE!</v>
      </c>
      <c r="AA112" s="19">
        <f t="shared" si="7"/>
        <v>0</v>
      </c>
      <c r="AB112" s="13">
        <f t="shared" si="16"/>
        <v>0</v>
      </c>
      <c r="AC112" s="22"/>
    </row>
    <row r="113" spans="1:30" x14ac:dyDescent="0.2">
      <c r="A113" s="12" t="s">
        <v>183</v>
      </c>
      <c r="B113" s="13" t="s">
        <v>28</v>
      </c>
      <c r="C113" s="14">
        <v>33318</v>
      </c>
      <c r="D113" s="13" t="s">
        <v>29</v>
      </c>
      <c r="E113" s="13" t="s">
        <v>38</v>
      </c>
      <c r="F113" s="13"/>
      <c r="G113" s="15">
        <v>0.5</v>
      </c>
      <c r="H113" s="15">
        <v>0.4</v>
      </c>
      <c r="I113" s="21"/>
      <c r="J113" s="15">
        <v>0.375</v>
      </c>
      <c r="K113" s="21"/>
      <c r="L113" s="16"/>
      <c r="N113" s="17"/>
      <c r="O113" s="17" t="str">
        <f>IF(ISERROR(VLOOKUP(V113,Helper!$A$2:$C$33,3,FALSE)),"",VLOOKUP(V113,Helper!$A$2:$C$33,3,FALSE))</f>
        <v/>
      </c>
      <c r="P113" s="17"/>
      <c r="Q113" s="17"/>
      <c r="R113" s="17">
        <f t="shared" si="17"/>
        <v>0</v>
      </c>
      <c r="S113" s="17"/>
      <c r="T113" s="18"/>
      <c r="U113" s="17"/>
      <c r="V113" s="17"/>
      <c r="W113" s="13" t="str">
        <f>IF(ISERROR(VLOOKUP(V113,Helper!$A$2:$B$33,2,FALSE)),"",VLOOKUP(V113,Helper!$A$2:$B$33,2,FALSE))</f>
        <v/>
      </c>
      <c r="X113" s="19">
        <v>1.25</v>
      </c>
      <c r="Y113" s="19" t="e">
        <f t="shared" si="18"/>
        <v>#DIV/0!</v>
      </c>
      <c r="Z113" s="19" t="e">
        <f t="shared" si="2"/>
        <v>#VALUE!</v>
      </c>
      <c r="AA113" s="19">
        <f t="shared" si="7"/>
        <v>0</v>
      </c>
      <c r="AB113" s="13">
        <f t="shared" si="16"/>
        <v>0</v>
      </c>
      <c r="AC113" s="22"/>
    </row>
    <row r="114" spans="1:30" x14ac:dyDescent="0.2">
      <c r="A114" s="12" t="s">
        <v>184</v>
      </c>
      <c r="B114" s="13" t="s">
        <v>28</v>
      </c>
      <c r="C114" s="14">
        <v>34124</v>
      </c>
      <c r="D114" s="13" t="s">
        <v>29</v>
      </c>
      <c r="E114" s="13" t="s">
        <v>38</v>
      </c>
      <c r="F114" s="13"/>
      <c r="G114" s="15">
        <v>0.5</v>
      </c>
      <c r="H114" s="15">
        <v>0.2</v>
      </c>
      <c r="I114" s="21"/>
      <c r="J114" s="15">
        <v>0.5</v>
      </c>
      <c r="K114" s="15">
        <v>0.2</v>
      </c>
      <c r="L114" s="16"/>
      <c r="N114" s="17"/>
      <c r="O114" s="17" t="str">
        <f>IF(ISERROR(VLOOKUP(V114,Helper!$A$2:$C$33,3,FALSE)),"",VLOOKUP(V114,Helper!$A$2:$C$33,3,FALSE))</f>
        <v/>
      </c>
      <c r="P114" s="17"/>
      <c r="Q114" s="17"/>
      <c r="R114" s="17">
        <f t="shared" si="17"/>
        <v>0</v>
      </c>
      <c r="S114" s="17"/>
      <c r="T114" s="18"/>
      <c r="U114" s="17"/>
      <c r="V114" s="17"/>
      <c r="W114" s="13" t="str">
        <f>IF(ISERROR(VLOOKUP(V114,Helper!$A$2:$B$33,2,FALSE)),"",VLOOKUP(V114,Helper!$A$2:$B$33,2,FALSE))</f>
        <v/>
      </c>
      <c r="X114" s="19">
        <v>1.18</v>
      </c>
      <c r="Y114" s="19" t="e">
        <f t="shared" si="18"/>
        <v>#DIV/0!</v>
      </c>
      <c r="Z114" s="19" t="e">
        <f t="shared" si="2"/>
        <v>#VALUE!</v>
      </c>
      <c r="AA114" s="19">
        <f t="shared" si="7"/>
        <v>0</v>
      </c>
      <c r="AB114" s="13">
        <f t="shared" si="16"/>
        <v>0</v>
      </c>
      <c r="AC114" s="22"/>
    </row>
    <row r="115" spans="1:30" x14ac:dyDescent="0.2">
      <c r="A115" s="12" t="s">
        <v>185</v>
      </c>
      <c r="B115" s="13" t="s">
        <v>28</v>
      </c>
      <c r="C115" s="14">
        <v>33207</v>
      </c>
      <c r="D115" s="13" t="s">
        <v>29</v>
      </c>
      <c r="E115" s="13" t="s">
        <v>41</v>
      </c>
      <c r="F115" s="13"/>
      <c r="G115" s="15">
        <v>0.5</v>
      </c>
      <c r="H115" s="15">
        <v>0.5</v>
      </c>
      <c r="I115" s="15">
        <v>0.33300000000000002</v>
      </c>
      <c r="J115" s="15">
        <v>0.5</v>
      </c>
      <c r="K115" s="15">
        <v>0.6</v>
      </c>
      <c r="L115" s="16"/>
      <c r="N115" s="17"/>
      <c r="O115" s="17" t="str">
        <f>IF(ISERROR(VLOOKUP(V115,Helper!$A$2:$C$33,3,FALSE)),"",VLOOKUP(V115,Helper!$A$2:$C$33,3,FALSE))</f>
        <v/>
      </c>
      <c r="P115" s="17"/>
      <c r="Q115" s="17"/>
      <c r="R115" s="17">
        <f t="shared" si="17"/>
        <v>0</v>
      </c>
      <c r="S115" s="17"/>
      <c r="T115" s="18"/>
      <c r="U115" s="17"/>
      <c r="V115" s="17"/>
      <c r="W115" s="13" t="str">
        <f>IF(ISERROR(VLOOKUP(V115,Helper!$A$2:$B$33,2,FALSE)),"",VLOOKUP(V115,Helper!$A$2:$B$33,2,FALSE))</f>
        <v/>
      </c>
      <c r="X115" s="19">
        <v>1.25</v>
      </c>
      <c r="Y115" s="19" t="e">
        <f t="shared" si="18"/>
        <v>#DIV/0!</v>
      </c>
      <c r="Z115" s="19" t="e">
        <f t="shared" si="2"/>
        <v>#VALUE!</v>
      </c>
      <c r="AA115" s="19">
        <f t="shared" si="7"/>
        <v>0</v>
      </c>
      <c r="AB115" s="13">
        <f t="shared" si="16"/>
        <v>0</v>
      </c>
      <c r="AC115" s="22"/>
    </row>
    <row r="116" spans="1:30" x14ac:dyDescent="0.2">
      <c r="A116" s="12" t="s">
        <v>186</v>
      </c>
      <c r="B116" s="13" t="s">
        <v>28</v>
      </c>
      <c r="C116" s="14">
        <v>30331</v>
      </c>
      <c r="D116" s="13" t="s">
        <v>33</v>
      </c>
      <c r="E116" s="13" t="s">
        <v>41</v>
      </c>
      <c r="F116" s="13"/>
      <c r="G116" s="15">
        <v>0.25</v>
      </c>
      <c r="H116" s="15">
        <v>0.5</v>
      </c>
      <c r="I116" s="15">
        <v>0.5</v>
      </c>
      <c r="J116" s="15">
        <v>0.375</v>
      </c>
      <c r="K116" s="15">
        <v>1E-3</v>
      </c>
      <c r="L116" s="16"/>
      <c r="N116" s="17"/>
      <c r="O116" s="17" t="str">
        <f>IF(ISERROR(VLOOKUP(V116,Helper!$A$2:$C$33,3,FALSE)),"",VLOOKUP(V116,Helper!$A$2:$C$33,3,FALSE))</f>
        <v/>
      </c>
      <c r="P116" s="17"/>
      <c r="Q116" s="17"/>
      <c r="R116" s="17">
        <f t="shared" si="17"/>
        <v>0</v>
      </c>
      <c r="S116" s="17"/>
      <c r="T116" s="18"/>
      <c r="U116" s="17"/>
      <c r="V116" s="17"/>
      <c r="W116" s="13" t="str">
        <f>IF(ISERROR(VLOOKUP(V116,Helper!$A$2:$B$33,2,FALSE)),"",VLOOKUP(V116,Helper!$A$2:$B$33,2,FALSE))</f>
        <v/>
      </c>
      <c r="X116" s="19">
        <v>1.28</v>
      </c>
      <c r="Y116" s="19" t="e">
        <f t="shared" si="18"/>
        <v>#DIV/0!</v>
      </c>
      <c r="Z116" s="19" t="e">
        <f t="shared" si="2"/>
        <v>#VALUE!</v>
      </c>
      <c r="AA116" s="19">
        <f t="shared" si="7"/>
        <v>0</v>
      </c>
      <c r="AB116" s="13">
        <f t="shared" si="16"/>
        <v>0</v>
      </c>
      <c r="AC116" s="22"/>
    </row>
    <row r="117" spans="1:30" x14ac:dyDescent="0.2">
      <c r="A117" s="12" t="s">
        <v>334</v>
      </c>
      <c r="B117" s="13" t="s">
        <v>28</v>
      </c>
      <c r="C117" s="14">
        <v>34790</v>
      </c>
      <c r="D117" s="13" t="s">
        <v>40</v>
      </c>
      <c r="E117" s="13">
        <v>0.5</v>
      </c>
      <c r="F117" s="13">
        <v>1</v>
      </c>
      <c r="G117" s="21"/>
      <c r="H117" s="21"/>
      <c r="I117" s="21"/>
      <c r="J117" s="21"/>
      <c r="K117" s="21"/>
      <c r="L117" s="16"/>
      <c r="N117" s="17">
        <v>7</v>
      </c>
      <c r="O117" s="17">
        <v>44</v>
      </c>
      <c r="P117" s="17">
        <v>2</v>
      </c>
      <c r="Q117" s="17">
        <v>1</v>
      </c>
      <c r="R117" s="17">
        <f t="shared" si="17"/>
        <v>3</v>
      </c>
      <c r="S117" s="17">
        <v>3</v>
      </c>
      <c r="T117" s="18">
        <f t="shared" ref="T117" si="19">N117/O117</f>
        <v>0.15909090909090909</v>
      </c>
      <c r="U117" s="17">
        <f t="shared" ref="U117" si="20">1+N117/1000</f>
        <v>1.0069999999999999</v>
      </c>
      <c r="V117" s="17" t="s">
        <v>31</v>
      </c>
      <c r="W117" s="13">
        <f>IF(ISERROR(VLOOKUP(V117,Helper!$A$2:$B$33,2,FALSE)),"",VLOOKUP(V117,Helper!$A$2:$B$33,2,FALSE))</f>
        <v>1.3125</v>
      </c>
      <c r="X117" s="19">
        <v>1.06</v>
      </c>
      <c r="Y117" s="19">
        <f t="shared" ref="Y117" si="21">IF(ISBLANK(IF(B117="F",R117,R117))/N117,"0",IF(B117="D",R117,R117+S117))/N117</f>
        <v>0.8571428571428571</v>
      </c>
      <c r="Z117" s="19">
        <f t="shared" ref="Z117" si="22">W117*X117*Y117</f>
        <v>1.1925000000000001</v>
      </c>
      <c r="AA117" s="19">
        <f t="shared" ref="AA117" si="23">(T117*U117*2)</f>
        <v>0.32040909090909087</v>
      </c>
      <c r="AB117" s="13">
        <f t="shared" si="16"/>
        <v>1</v>
      </c>
      <c r="AC117" s="22">
        <f t="shared" ref="AC117" si="24">(Z117+AA117+AB117)/2</f>
        <v>1.2564545454545455</v>
      </c>
      <c r="AD117">
        <v>1.25</v>
      </c>
    </row>
    <row r="118" spans="1:30" x14ac:dyDescent="0.2">
      <c r="A118" s="12" t="s">
        <v>187</v>
      </c>
      <c r="B118" s="13" t="s">
        <v>28</v>
      </c>
      <c r="C118" s="14">
        <v>33115</v>
      </c>
      <c r="D118" s="13" t="s">
        <v>40</v>
      </c>
      <c r="E118" s="13" t="s">
        <v>30</v>
      </c>
      <c r="F118" s="13"/>
      <c r="G118" s="15">
        <v>0.875</v>
      </c>
      <c r="H118" s="15">
        <v>0.5</v>
      </c>
      <c r="I118" s="15">
        <v>0.33300000000000002</v>
      </c>
      <c r="J118" s="15">
        <v>0.125</v>
      </c>
      <c r="K118" s="15">
        <v>0.2</v>
      </c>
      <c r="L118" s="16"/>
      <c r="N118" s="17"/>
      <c r="O118" s="17" t="str">
        <f>IF(ISERROR(VLOOKUP(V118,Helper!$A$2:$C$33,3,FALSE)),"",VLOOKUP(V118,Helper!$A$2:$C$33,3,FALSE))</f>
        <v/>
      </c>
      <c r="P118" s="17"/>
      <c r="Q118" s="17"/>
      <c r="R118" s="17">
        <f t="shared" si="17"/>
        <v>0</v>
      </c>
      <c r="S118" s="17"/>
      <c r="T118" s="18"/>
      <c r="U118" s="17"/>
      <c r="V118" s="17"/>
      <c r="W118" s="13" t="str">
        <f>IF(ISERROR(VLOOKUP(V118,Helper!$A$2:$B$33,2,FALSE)),"",VLOOKUP(V118,Helper!$A$2:$B$33,2,FALSE))</f>
        <v/>
      </c>
      <c r="X118" s="19">
        <v>1.25</v>
      </c>
      <c r="Y118" s="19" t="e">
        <f t="shared" si="18"/>
        <v>#DIV/0!</v>
      </c>
      <c r="Z118" s="19" t="e">
        <f t="shared" si="2"/>
        <v>#VALUE!</v>
      </c>
      <c r="AA118" s="19">
        <f t="shared" si="7"/>
        <v>0</v>
      </c>
      <c r="AB118" s="13">
        <f t="shared" si="16"/>
        <v>0</v>
      </c>
      <c r="AC118" s="22"/>
    </row>
    <row r="119" spans="1:30" x14ac:dyDescent="0.2">
      <c r="A119" s="12" t="s">
        <v>188</v>
      </c>
      <c r="B119" s="13" t="s">
        <v>28</v>
      </c>
      <c r="C119" s="14">
        <v>34241</v>
      </c>
      <c r="D119" s="13" t="s">
        <v>40</v>
      </c>
      <c r="E119" s="13" t="s">
        <v>35</v>
      </c>
      <c r="F119" s="13"/>
      <c r="G119" s="15">
        <v>0.25</v>
      </c>
      <c r="H119" s="15">
        <v>0.2</v>
      </c>
      <c r="I119" s="21"/>
      <c r="J119" s="15">
        <v>0.5</v>
      </c>
      <c r="K119" s="21"/>
      <c r="L119" s="16"/>
      <c r="N119" s="17"/>
      <c r="O119" s="17" t="str">
        <f>IF(ISERROR(VLOOKUP(V119,Helper!$A$2:$C$33,3,FALSE)),"",VLOOKUP(V119,Helper!$A$2:$C$33,3,FALSE))</f>
        <v/>
      </c>
      <c r="P119" s="17"/>
      <c r="Q119" s="17"/>
      <c r="R119" s="17">
        <f t="shared" si="17"/>
        <v>0</v>
      </c>
      <c r="S119" s="17"/>
      <c r="T119" s="18"/>
      <c r="U119" s="17"/>
      <c r="V119" s="17"/>
      <c r="W119" s="13" t="str">
        <f>IF(ISERROR(VLOOKUP(V119,Helper!$A$2:$B$33,2,FALSE)),"",VLOOKUP(V119,Helper!$A$2:$B$33,2,FALSE))</f>
        <v/>
      </c>
      <c r="X119" s="19">
        <v>1.1200000000000001</v>
      </c>
      <c r="Y119" s="19" t="e">
        <f t="shared" si="18"/>
        <v>#DIV/0!</v>
      </c>
      <c r="Z119" s="19" t="e">
        <f t="shared" si="2"/>
        <v>#VALUE!</v>
      </c>
      <c r="AA119" s="19">
        <f t="shared" si="7"/>
        <v>0</v>
      </c>
      <c r="AB119" s="13">
        <f t="shared" si="16"/>
        <v>0</v>
      </c>
      <c r="AC119" s="22"/>
    </row>
    <row r="120" spans="1:30" x14ac:dyDescent="0.2">
      <c r="A120" s="12" t="s">
        <v>189</v>
      </c>
      <c r="B120" s="13" t="s">
        <v>37</v>
      </c>
      <c r="C120" s="14">
        <v>31846</v>
      </c>
      <c r="D120" s="13" t="s">
        <v>69</v>
      </c>
      <c r="E120" s="13" t="s">
        <v>70</v>
      </c>
      <c r="F120" s="13"/>
      <c r="G120" s="15">
        <v>0.875</v>
      </c>
      <c r="H120" s="15">
        <v>0.4</v>
      </c>
      <c r="I120" s="15">
        <v>1E-3</v>
      </c>
      <c r="J120" s="15">
        <v>0.5</v>
      </c>
      <c r="K120" s="16"/>
      <c r="L120" s="21"/>
      <c r="N120" s="17"/>
      <c r="O120" s="17" t="str">
        <f>IF(ISERROR(VLOOKUP(V120,Helper!$A$2:$C$33,3,FALSE)),"",VLOOKUP(V120,Helper!$A$2:$C$33,3,FALSE))</f>
        <v/>
      </c>
      <c r="P120" s="17"/>
      <c r="Q120" s="17"/>
      <c r="R120" s="17">
        <f t="shared" si="17"/>
        <v>0</v>
      </c>
      <c r="S120" s="17"/>
      <c r="T120" s="18"/>
      <c r="U120" s="17"/>
      <c r="V120" s="17"/>
      <c r="W120" s="13" t="str">
        <f>IF(ISERROR(VLOOKUP(V120,Helper!$A$2:$B$33,2,FALSE)),"",VLOOKUP(V120,Helper!$A$2:$B$33,2,FALSE))</f>
        <v/>
      </c>
      <c r="X120" s="19">
        <v>1.29</v>
      </c>
      <c r="Y120" s="19" t="e">
        <f t="shared" si="18"/>
        <v>#DIV/0!</v>
      </c>
      <c r="Z120" s="19" t="e">
        <f t="shared" si="2"/>
        <v>#VALUE!</v>
      </c>
      <c r="AA120" s="19">
        <f t="shared" si="7"/>
        <v>0</v>
      </c>
      <c r="AB120" s="13">
        <f t="shared" si="16"/>
        <v>0</v>
      </c>
      <c r="AC120" s="22"/>
    </row>
    <row r="121" spans="1:30" x14ac:dyDescent="0.2">
      <c r="A121" s="12" t="s">
        <v>190</v>
      </c>
      <c r="B121" s="13" t="s">
        <v>37</v>
      </c>
      <c r="C121" s="14">
        <v>34045</v>
      </c>
      <c r="D121" s="13" t="s">
        <v>29</v>
      </c>
      <c r="E121" s="13" t="s">
        <v>35</v>
      </c>
      <c r="F121" s="13"/>
      <c r="G121" s="15">
        <v>0.5</v>
      </c>
      <c r="H121" s="15">
        <v>0.2</v>
      </c>
      <c r="I121" s="21"/>
      <c r="J121" s="15">
        <v>0.5</v>
      </c>
      <c r="K121" s="16"/>
      <c r="L121" s="21"/>
      <c r="N121" s="17"/>
      <c r="O121" s="17" t="str">
        <f>IF(ISERROR(VLOOKUP(V121,Helper!$A$2:$C$33,3,FALSE)),"",VLOOKUP(V121,Helper!$A$2:$C$33,3,FALSE))</f>
        <v/>
      </c>
      <c r="P121" s="17"/>
      <c r="Q121" s="17"/>
      <c r="R121" s="17">
        <f t="shared" si="17"/>
        <v>0</v>
      </c>
      <c r="S121" s="17"/>
      <c r="T121" s="18"/>
      <c r="U121" s="17"/>
      <c r="V121" s="17"/>
      <c r="W121" s="13" t="str">
        <f>IF(ISERROR(VLOOKUP(V121,Helper!$A$2:$B$33,2,FALSE)),"",VLOOKUP(V121,Helper!$A$2:$B$33,2,FALSE))</f>
        <v/>
      </c>
      <c r="X121" s="19">
        <v>1.18</v>
      </c>
      <c r="Y121" s="19" t="e">
        <f t="shared" si="18"/>
        <v>#DIV/0!</v>
      </c>
      <c r="Z121" s="19" t="e">
        <f t="shared" si="2"/>
        <v>#VALUE!</v>
      </c>
      <c r="AA121" s="19">
        <f t="shared" si="7"/>
        <v>0</v>
      </c>
      <c r="AB121" s="13">
        <f t="shared" si="16"/>
        <v>0</v>
      </c>
      <c r="AC121" s="22"/>
    </row>
    <row r="122" spans="1:30" x14ac:dyDescent="0.2">
      <c r="A122" s="12" t="s">
        <v>191</v>
      </c>
      <c r="B122" s="13" t="s">
        <v>37</v>
      </c>
      <c r="C122" s="14">
        <v>29065</v>
      </c>
      <c r="D122" s="13" t="s">
        <v>40</v>
      </c>
      <c r="E122" s="13" t="s">
        <v>30</v>
      </c>
      <c r="F122" s="13"/>
      <c r="G122" s="15">
        <v>0.5</v>
      </c>
      <c r="H122" s="15">
        <v>0.5</v>
      </c>
      <c r="I122" s="15">
        <v>0.5</v>
      </c>
      <c r="J122" s="15">
        <v>0.25</v>
      </c>
      <c r="K122" s="16"/>
      <c r="L122" s="15">
        <v>0.4</v>
      </c>
      <c r="N122" s="17"/>
      <c r="O122" s="17" t="str">
        <f>IF(ISERROR(VLOOKUP(V122,Helper!$A$2:$C$33,3,FALSE)),"",VLOOKUP(V122,Helper!$A$2:$C$33,3,FALSE))</f>
        <v/>
      </c>
      <c r="P122" s="17"/>
      <c r="Q122" s="17"/>
      <c r="R122" s="17">
        <f t="shared" si="17"/>
        <v>0</v>
      </c>
      <c r="S122" s="17"/>
      <c r="T122" s="18"/>
      <c r="U122" s="17"/>
      <c r="V122" s="17"/>
      <c r="W122" s="13" t="str">
        <f>IF(ISERROR(VLOOKUP(V122,Helper!$A$2:$B$33,2,FALSE)),"",VLOOKUP(V122,Helper!$A$2:$B$33,2,FALSE))</f>
        <v/>
      </c>
      <c r="X122" s="19">
        <v>1.28</v>
      </c>
      <c r="Y122" s="19" t="e">
        <f t="shared" si="18"/>
        <v>#DIV/0!</v>
      </c>
      <c r="Z122" s="19" t="e">
        <f t="shared" si="2"/>
        <v>#VALUE!</v>
      </c>
      <c r="AA122" s="19">
        <f t="shared" si="7"/>
        <v>0</v>
      </c>
      <c r="AB122" s="13">
        <f t="shared" si="16"/>
        <v>0</v>
      </c>
      <c r="AC122" s="22"/>
    </row>
    <row r="123" spans="1:30" x14ac:dyDescent="0.2">
      <c r="A123" s="12" t="s">
        <v>192</v>
      </c>
      <c r="B123" s="13" t="s">
        <v>37</v>
      </c>
      <c r="C123" s="14">
        <v>29452</v>
      </c>
      <c r="D123" s="13" t="s">
        <v>40</v>
      </c>
      <c r="E123" s="13" t="s">
        <v>41</v>
      </c>
      <c r="F123" s="13"/>
      <c r="G123" s="15">
        <v>0.875</v>
      </c>
      <c r="H123" s="15">
        <v>0.5</v>
      </c>
      <c r="I123" s="15">
        <v>0.5</v>
      </c>
      <c r="J123" s="15">
        <v>0.375</v>
      </c>
      <c r="K123" s="16"/>
      <c r="L123" s="15">
        <v>0.2</v>
      </c>
      <c r="N123" s="17"/>
      <c r="O123" s="17" t="str">
        <f>IF(ISERROR(VLOOKUP(V123,Helper!$A$2:$C$33,3,FALSE)),"",VLOOKUP(V123,Helper!$A$2:$C$33,3,FALSE))</f>
        <v/>
      </c>
      <c r="P123" s="17"/>
      <c r="Q123" s="17"/>
      <c r="R123" s="17">
        <f t="shared" si="17"/>
        <v>0</v>
      </c>
      <c r="S123" s="17"/>
      <c r="T123" s="18"/>
      <c r="U123" s="17"/>
      <c r="V123" s="17"/>
      <c r="W123" s="13" t="str">
        <f>IF(ISERROR(VLOOKUP(V123,Helper!$A$2:$B$33,2,FALSE)),"",VLOOKUP(V123,Helper!$A$2:$B$33,2,FALSE))</f>
        <v/>
      </c>
      <c r="X123" s="19">
        <v>1.26</v>
      </c>
      <c r="Y123" s="19" t="e">
        <f t="shared" si="18"/>
        <v>#DIV/0!</v>
      </c>
      <c r="Z123" s="19" t="e">
        <f t="shared" si="2"/>
        <v>#VALUE!</v>
      </c>
      <c r="AA123" s="19">
        <f t="shared" si="7"/>
        <v>0</v>
      </c>
      <c r="AB123" s="13">
        <f t="shared" si="16"/>
        <v>0</v>
      </c>
      <c r="AC123" s="22"/>
    </row>
    <row r="124" spans="1:30" x14ac:dyDescent="0.2">
      <c r="A124" s="12" t="s">
        <v>193</v>
      </c>
      <c r="B124" s="13" t="s">
        <v>37</v>
      </c>
      <c r="C124" s="14">
        <v>32859</v>
      </c>
      <c r="D124" s="13" t="s">
        <v>69</v>
      </c>
      <c r="E124" s="13" t="s">
        <v>70</v>
      </c>
      <c r="F124" s="13"/>
      <c r="G124" s="15">
        <v>0.875</v>
      </c>
      <c r="H124" s="15">
        <v>0.5</v>
      </c>
      <c r="I124" s="15">
        <v>0.5</v>
      </c>
      <c r="J124" s="15">
        <v>0.5</v>
      </c>
      <c r="K124" s="16"/>
      <c r="L124" s="15">
        <v>0.4</v>
      </c>
      <c r="N124" s="17"/>
      <c r="O124" s="17" t="str">
        <f>IF(ISERROR(VLOOKUP(V124,Helper!$A$2:$C$33,3,FALSE)),"",VLOOKUP(V124,Helper!$A$2:$C$33,3,FALSE))</f>
        <v/>
      </c>
      <c r="P124" s="17"/>
      <c r="Q124" s="17"/>
      <c r="R124" s="17">
        <f t="shared" si="17"/>
        <v>0</v>
      </c>
      <c r="S124" s="17"/>
      <c r="T124" s="18"/>
      <c r="U124" s="17"/>
      <c r="V124" s="17"/>
      <c r="W124" s="13" t="str">
        <f>IF(ISERROR(VLOOKUP(V124,Helper!$A$2:$B$33,2,FALSE)),"",VLOOKUP(V124,Helper!$A$2:$B$33,2,FALSE))</f>
        <v/>
      </c>
      <c r="X124" s="19">
        <v>1.26</v>
      </c>
      <c r="Y124" s="19" t="e">
        <f t="shared" si="18"/>
        <v>#DIV/0!</v>
      </c>
      <c r="Z124" s="19" t="e">
        <f t="shared" si="2"/>
        <v>#VALUE!</v>
      </c>
      <c r="AA124" s="19">
        <f t="shared" si="7"/>
        <v>0</v>
      </c>
      <c r="AB124" s="13">
        <f t="shared" si="16"/>
        <v>0</v>
      </c>
      <c r="AC124" s="22"/>
    </row>
    <row r="125" spans="1:30" x14ac:dyDescent="0.2">
      <c r="A125" s="12" t="s">
        <v>194</v>
      </c>
      <c r="B125" s="13" t="s">
        <v>28</v>
      </c>
      <c r="C125" s="14">
        <v>30704</v>
      </c>
      <c r="D125" s="13" t="s">
        <v>40</v>
      </c>
      <c r="E125" s="13" t="s">
        <v>41</v>
      </c>
      <c r="F125" s="13"/>
      <c r="G125" s="15">
        <v>0.875</v>
      </c>
      <c r="H125" s="15">
        <v>0.5</v>
      </c>
      <c r="I125" s="15">
        <v>0.5</v>
      </c>
      <c r="J125" s="15">
        <v>0.25</v>
      </c>
      <c r="K125" s="15">
        <v>0.2</v>
      </c>
      <c r="L125" s="16"/>
      <c r="N125" s="17"/>
      <c r="O125" s="17" t="str">
        <f>IF(ISERROR(VLOOKUP(V125,Helper!$A$2:$C$33,3,FALSE)),"",VLOOKUP(V125,Helper!$A$2:$C$33,3,FALSE))</f>
        <v/>
      </c>
      <c r="P125" s="17"/>
      <c r="Q125" s="17"/>
      <c r="R125" s="17">
        <f t="shared" si="17"/>
        <v>0</v>
      </c>
      <c r="S125" s="17"/>
      <c r="T125" s="18"/>
      <c r="U125" s="17"/>
      <c r="V125" s="17"/>
      <c r="W125" s="13" t="str">
        <f>IF(ISERROR(VLOOKUP(V125,Helper!$A$2:$B$33,2,FALSE)),"",VLOOKUP(V125,Helper!$A$2:$B$33,2,FALSE))</f>
        <v/>
      </c>
      <c r="X125" s="19">
        <v>1.29</v>
      </c>
      <c r="Y125" s="19" t="e">
        <f t="shared" si="18"/>
        <v>#DIV/0!</v>
      </c>
      <c r="Z125" s="19" t="e">
        <f t="shared" si="2"/>
        <v>#VALUE!</v>
      </c>
      <c r="AA125" s="19">
        <f t="shared" si="7"/>
        <v>0</v>
      </c>
      <c r="AB125" s="13">
        <f t="shared" si="16"/>
        <v>0</v>
      </c>
      <c r="AC125" s="22"/>
    </row>
    <row r="126" spans="1:30" x14ac:dyDescent="0.2">
      <c r="A126" s="12" t="s">
        <v>195</v>
      </c>
      <c r="B126" s="13" t="s">
        <v>28</v>
      </c>
      <c r="C126" s="14">
        <v>32340</v>
      </c>
      <c r="D126" s="13" t="s">
        <v>40</v>
      </c>
      <c r="E126" s="13" t="s">
        <v>196</v>
      </c>
      <c r="F126" s="13"/>
      <c r="G126" s="15">
        <v>0.875</v>
      </c>
      <c r="H126" s="15">
        <v>0.5</v>
      </c>
      <c r="I126" s="15">
        <v>0.83299999999999996</v>
      </c>
      <c r="J126" s="15">
        <v>0.5</v>
      </c>
      <c r="K126" s="15">
        <v>1E-3</v>
      </c>
      <c r="L126" s="16"/>
      <c r="N126" s="17"/>
      <c r="O126" s="17" t="str">
        <f>IF(ISERROR(VLOOKUP(V126,Helper!$A$2:$C$33,3,FALSE)),"",VLOOKUP(V126,Helper!$A$2:$C$33,3,FALSE))</f>
        <v/>
      </c>
      <c r="P126" s="17"/>
      <c r="Q126" s="17"/>
      <c r="R126" s="17">
        <f t="shared" si="17"/>
        <v>0</v>
      </c>
      <c r="S126" s="17"/>
      <c r="T126" s="18"/>
      <c r="U126" s="17"/>
      <c r="V126" s="17"/>
      <c r="W126" s="13" t="str">
        <f>IF(ISERROR(VLOOKUP(V126,Helper!$A$2:$B$33,2,FALSE)),"",VLOOKUP(V126,Helper!$A$2:$B$33,2,FALSE))</f>
        <v/>
      </c>
      <c r="X126" s="19">
        <v>1.28</v>
      </c>
      <c r="Y126" s="19" t="e">
        <f t="shared" si="18"/>
        <v>#DIV/0!</v>
      </c>
      <c r="Z126" s="19" t="e">
        <f t="shared" si="2"/>
        <v>#VALUE!</v>
      </c>
      <c r="AA126" s="19">
        <f t="shared" si="7"/>
        <v>0</v>
      </c>
      <c r="AB126" s="13">
        <f t="shared" si="16"/>
        <v>0</v>
      </c>
      <c r="AC126" s="22"/>
    </row>
    <row r="127" spans="1:30" x14ac:dyDescent="0.2">
      <c r="A127" s="12" t="s">
        <v>197</v>
      </c>
      <c r="B127" s="13" t="s">
        <v>28</v>
      </c>
      <c r="C127" s="14">
        <v>31505</v>
      </c>
      <c r="D127" s="13" t="s">
        <v>40</v>
      </c>
      <c r="E127" s="13" t="s">
        <v>30</v>
      </c>
      <c r="F127" s="13"/>
      <c r="G127" s="15">
        <v>0.25</v>
      </c>
      <c r="H127" s="15">
        <v>0.4</v>
      </c>
      <c r="I127" s="15">
        <v>0.16700000000000001</v>
      </c>
      <c r="J127" s="15">
        <v>0.25</v>
      </c>
      <c r="K127" s="15">
        <v>1E-3</v>
      </c>
      <c r="L127" s="16"/>
      <c r="N127" s="17"/>
      <c r="O127" s="17" t="str">
        <f>IF(ISERROR(VLOOKUP(V127,Helper!$A$2:$C$33,3,FALSE)),"",VLOOKUP(V127,Helper!$A$2:$C$33,3,FALSE))</f>
        <v/>
      </c>
      <c r="P127" s="17"/>
      <c r="Q127" s="17"/>
      <c r="R127" s="17">
        <f t="shared" si="17"/>
        <v>0</v>
      </c>
      <c r="S127" s="17"/>
      <c r="T127" s="18"/>
      <c r="U127" s="17"/>
      <c r="V127" s="17"/>
      <c r="W127" s="13" t="str">
        <f>IF(ISERROR(VLOOKUP(V127,Helper!$A$2:$B$33,2,FALSE)),"",VLOOKUP(V127,Helper!$A$2:$B$33,2,FALSE))</f>
        <v/>
      </c>
      <c r="X127" s="19">
        <v>1.3</v>
      </c>
      <c r="Y127" s="19" t="e">
        <f t="shared" si="18"/>
        <v>#DIV/0!</v>
      </c>
      <c r="Z127" s="19" t="e">
        <f t="shared" si="2"/>
        <v>#VALUE!</v>
      </c>
      <c r="AA127" s="19">
        <f t="shared" si="7"/>
        <v>0</v>
      </c>
      <c r="AB127" s="13">
        <f t="shared" si="16"/>
        <v>0</v>
      </c>
      <c r="AC127" s="22"/>
    </row>
    <row r="128" spans="1:30" x14ac:dyDescent="0.2">
      <c r="A128" s="12" t="s">
        <v>335</v>
      </c>
      <c r="B128" s="13" t="s">
        <v>37</v>
      </c>
      <c r="C128" s="14">
        <v>34893</v>
      </c>
      <c r="D128" s="13" t="s">
        <v>40</v>
      </c>
      <c r="E128" s="13" t="s">
        <v>34</v>
      </c>
      <c r="F128" s="13"/>
      <c r="G128" s="21"/>
      <c r="H128" s="21"/>
      <c r="I128" s="21"/>
      <c r="J128" s="21"/>
      <c r="K128" s="21"/>
      <c r="L128" s="16"/>
      <c r="N128" s="17"/>
      <c r="O128" s="17"/>
      <c r="P128" s="17"/>
      <c r="Q128" s="17"/>
      <c r="R128" s="17">
        <f t="shared" si="17"/>
        <v>0</v>
      </c>
      <c r="S128" s="17"/>
      <c r="T128" s="18"/>
      <c r="U128" s="17"/>
      <c r="V128" s="17"/>
      <c r="W128" s="13" t="str">
        <f>IF(ISERROR(VLOOKUP(V128,Helper!$A$2:$B$33,2,FALSE)),"",VLOOKUP(V128,Helper!$A$2:$B$33,2,FALSE))</f>
        <v/>
      </c>
      <c r="X128" s="19">
        <v>1.06</v>
      </c>
      <c r="Y128" s="19" t="e">
        <f t="shared" si="18"/>
        <v>#DIV/0!</v>
      </c>
      <c r="Z128" s="19" t="e">
        <f t="shared" si="2"/>
        <v>#VALUE!</v>
      </c>
      <c r="AA128" s="19">
        <f t="shared" si="7"/>
        <v>0</v>
      </c>
      <c r="AB128" s="13">
        <f t="shared" si="16"/>
        <v>0</v>
      </c>
      <c r="AC128" s="22"/>
    </row>
    <row r="129" spans="1:29" x14ac:dyDescent="0.2">
      <c r="A129" s="12" t="s">
        <v>198</v>
      </c>
      <c r="B129" s="13" t="s">
        <v>37</v>
      </c>
      <c r="C129" s="14">
        <v>34692</v>
      </c>
      <c r="D129" s="13" t="s">
        <v>40</v>
      </c>
      <c r="E129" s="13" t="s">
        <v>94</v>
      </c>
      <c r="F129" s="13"/>
      <c r="G129" s="15">
        <v>0.25</v>
      </c>
      <c r="H129" s="15">
        <v>0.1</v>
      </c>
      <c r="I129" s="21"/>
      <c r="J129" s="15">
        <v>0.125</v>
      </c>
      <c r="K129" s="16"/>
      <c r="L129" s="21"/>
      <c r="N129" s="17"/>
      <c r="O129" s="17" t="str">
        <f>IF(ISERROR(VLOOKUP(V129,Helper!$A$2:$C$33,3,FALSE)),"",VLOOKUP(V129,Helper!$A$2:$C$33,3,FALSE))</f>
        <v/>
      </c>
      <c r="P129" s="17"/>
      <c r="Q129" s="17"/>
      <c r="R129" s="17">
        <f t="shared" si="17"/>
        <v>0</v>
      </c>
      <c r="S129" s="17"/>
      <c r="T129" s="18"/>
      <c r="U129" s="17"/>
      <c r="V129" s="17"/>
      <c r="W129" s="13" t="str">
        <f>IF(ISERROR(VLOOKUP(V129,Helper!$A$2:$B$33,2,FALSE)),"",VLOOKUP(V129,Helper!$A$2:$B$33,2,FALSE))</f>
        <v/>
      </c>
      <c r="X129" s="19">
        <v>1.06</v>
      </c>
      <c r="Y129" s="19" t="e">
        <f t="shared" si="18"/>
        <v>#DIV/0!</v>
      </c>
      <c r="Z129" s="19" t="e">
        <f t="shared" si="2"/>
        <v>#VALUE!</v>
      </c>
      <c r="AA129" s="19">
        <f t="shared" si="7"/>
        <v>0</v>
      </c>
      <c r="AB129" s="13">
        <f t="shared" si="16"/>
        <v>0</v>
      </c>
      <c r="AC129" s="22"/>
    </row>
    <row r="130" spans="1:29" x14ac:dyDescent="0.2">
      <c r="A130" s="12" t="s">
        <v>199</v>
      </c>
      <c r="B130" s="13" t="s">
        <v>28</v>
      </c>
      <c r="C130" s="14">
        <v>34082</v>
      </c>
      <c r="D130" s="13" t="s">
        <v>40</v>
      </c>
      <c r="E130" s="13" t="s">
        <v>35</v>
      </c>
      <c r="F130" s="13"/>
      <c r="G130" s="15">
        <v>0.25</v>
      </c>
      <c r="H130" s="15">
        <v>0.2</v>
      </c>
      <c r="I130" s="15">
        <v>0.16700000000000001</v>
      </c>
      <c r="J130" s="15">
        <v>0.125</v>
      </c>
      <c r="K130" s="15">
        <v>0.4</v>
      </c>
      <c r="L130" s="16"/>
      <c r="N130" s="17"/>
      <c r="O130" s="17" t="str">
        <f>IF(ISERROR(VLOOKUP(V130,Helper!$A$2:$C$33,3,FALSE)),"",VLOOKUP(V130,Helper!$A$2:$C$33,3,FALSE))</f>
        <v/>
      </c>
      <c r="P130" s="17"/>
      <c r="Q130" s="17"/>
      <c r="R130" s="17">
        <f t="shared" si="17"/>
        <v>0</v>
      </c>
      <c r="S130" s="17"/>
      <c r="T130" s="18"/>
      <c r="U130" s="17"/>
      <c r="V130" s="17"/>
      <c r="W130" s="13" t="str">
        <f>IF(ISERROR(VLOOKUP(V130,Helper!$A$2:$B$33,2,FALSE)),"",VLOOKUP(V130,Helper!$A$2:$B$33,2,FALSE))</f>
        <v/>
      </c>
      <c r="X130" s="19">
        <v>1.18</v>
      </c>
      <c r="Y130" s="19" t="e">
        <f t="shared" si="18"/>
        <v>#DIV/0!</v>
      </c>
      <c r="Z130" s="19" t="e">
        <f t="shared" si="2"/>
        <v>#VALUE!</v>
      </c>
      <c r="AA130" s="19">
        <f t="shared" si="7"/>
        <v>0</v>
      </c>
      <c r="AB130" s="13">
        <f t="shared" si="16"/>
        <v>0</v>
      </c>
      <c r="AC130" s="22"/>
    </row>
    <row r="131" spans="1:29" x14ac:dyDescent="0.2">
      <c r="A131" s="12" t="s">
        <v>200</v>
      </c>
      <c r="B131" s="13" t="s">
        <v>28</v>
      </c>
      <c r="C131" s="14">
        <v>29193</v>
      </c>
      <c r="D131" s="13" t="s">
        <v>40</v>
      </c>
      <c r="E131" s="13" t="s">
        <v>30</v>
      </c>
      <c r="F131" s="13"/>
      <c r="G131" s="15">
        <v>0.875</v>
      </c>
      <c r="H131" s="15">
        <v>0.5</v>
      </c>
      <c r="I131" s="15">
        <v>0.33300000000000002</v>
      </c>
      <c r="J131" s="15">
        <v>0.375</v>
      </c>
      <c r="K131" s="21"/>
      <c r="L131" s="16"/>
      <c r="N131" s="17"/>
      <c r="O131" s="17" t="str">
        <f>IF(ISERROR(VLOOKUP(V131,Helper!$A$2:$C$33,3,FALSE)),"",VLOOKUP(V131,Helper!$A$2:$C$33,3,FALSE))</f>
        <v/>
      </c>
      <c r="P131" s="17"/>
      <c r="Q131" s="17"/>
      <c r="R131" s="17">
        <f t="shared" si="17"/>
        <v>0</v>
      </c>
      <c r="S131" s="17"/>
      <c r="T131" s="18"/>
      <c r="U131" s="17"/>
      <c r="V131" s="17"/>
      <c r="W131" s="13" t="str">
        <f>IF(ISERROR(VLOOKUP(V131,Helper!$A$2:$B$33,2,FALSE)),"",VLOOKUP(V131,Helper!$A$2:$B$33,2,FALSE))</f>
        <v/>
      </c>
      <c r="X131" s="19">
        <v>1.28</v>
      </c>
      <c r="Y131" s="19" t="e">
        <f t="shared" si="18"/>
        <v>#DIV/0!</v>
      </c>
      <c r="Z131" s="19" t="e">
        <f t="shared" si="2"/>
        <v>#VALUE!</v>
      </c>
      <c r="AA131" s="19">
        <f t="shared" si="7"/>
        <v>0</v>
      </c>
      <c r="AB131" s="13">
        <f t="shared" ref="AB131:AB194" si="25">F131</f>
        <v>0</v>
      </c>
      <c r="AC131" s="22"/>
    </row>
    <row r="132" spans="1:29" x14ac:dyDescent="0.2">
      <c r="A132" s="12" t="s">
        <v>201</v>
      </c>
      <c r="B132" s="13" t="s">
        <v>37</v>
      </c>
      <c r="C132" s="14">
        <v>28731</v>
      </c>
      <c r="D132" s="13" t="s">
        <v>40</v>
      </c>
      <c r="E132" s="13" t="s">
        <v>70</v>
      </c>
      <c r="F132" s="13"/>
      <c r="G132" s="15">
        <v>0.875</v>
      </c>
      <c r="H132" s="15">
        <v>0.5</v>
      </c>
      <c r="I132" s="15">
        <v>0.5</v>
      </c>
      <c r="J132" s="15">
        <v>0.5</v>
      </c>
      <c r="K132" s="16"/>
      <c r="L132" s="15">
        <v>0.4</v>
      </c>
      <c r="N132" s="17"/>
      <c r="O132" s="17" t="str">
        <f>IF(ISERROR(VLOOKUP(V132,Helper!$A$2:$C$33,3,FALSE)),"",VLOOKUP(V132,Helper!$A$2:$C$33,3,FALSE))</f>
        <v/>
      </c>
      <c r="P132" s="17"/>
      <c r="Q132" s="17"/>
      <c r="R132" s="17">
        <f t="shared" si="17"/>
        <v>0</v>
      </c>
      <c r="S132" s="17"/>
      <c r="T132" s="18"/>
      <c r="U132" s="17"/>
      <c r="V132" s="17"/>
      <c r="W132" s="13" t="str">
        <f>IF(ISERROR(VLOOKUP(V132,Helper!$A$2:$B$33,2,FALSE)),"",VLOOKUP(V132,Helper!$A$2:$B$33,2,FALSE))</f>
        <v/>
      </c>
      <c r="X132" s="19">
        <v>1.28</v>
      </c>
      <c r="Y132" s="19" t="e">
        <f t="shared" si="18"/>
        <v>#DIV/0!</v>
      </c>
      <c r="Z132" s="19" t="e">
        <f t="shared" si="2"/>
        <v>#VALUE!</v>
      </c>
      <c r="AA132" s="19">
        <f t="shared" si="7"/>
        <v>0</v>
      </c>
      <c r="AB132" s="13">
        <f t="shared" si="25"/>
        <v>0</v>
      </c>
      <c r="AC132" s="22"/>
    </row>
    <row r="133" spans="1:29" x14ac:dyDescent="0.2">
      <c r="A133" s="12" t="s">
        <v>202</v>
      </c>
      <c r="B133" s="13" t="s">
        <v>37</v>
      </c>
      <c r="C133" s="14">
        <v>31501</v>
      </c>
      <c r="D133" s="13" t="s">
        <v>29</v>
      </c>
      <c r="E133" s="13" t="s">
        <v>70</v>
      </c>
      <c r="F133" s="13"/>
      <c r="G133" s="15">
        <v>0.5</v>
      </c>
      <c r="H133" s="15">
        <v>0.4</v>
      </c>
      <c r="I133" s="15">
        <v>0.5</v>
      </c>
      <c r="J133" s="15">
        <v>0.5</v>
      </c>
      <c r="K133" s="16"/>
      <c r="L133" s="15">
        <v>1E-3</v>
      </c>
      <c r="N133" s="17"/>
      <c r="O133" s="17" t="str">
        <f>IF(ISERROR(VLOOKUP(V133,Helper!$A$2:$C$33,3,FALSE)),"",VLOOKUP(V133,Helper!$A$2:$C$33,3,FALSE))</f>
        <v/>
      </c>
      <c r="P133" s="17"/>
      <c r="Q133" s="17"/>
      <c r="R133" s="17">
        <f t="shared" si="17"/>
        <v>0</v>
      </c>
      <c r="S133" s="17"/>
      <c r="T133" s="18"/>
      <c r="U133" s="17"/>
      <c r="V133" s="17"/>
      <c r="W133" s="13" t="str">
        <f>IF(ISERROR(VLOOKUP(V133,Helper!$A$2:$B$33,2,FALSE)),"",VLOOKUP(V133,Helper!$A$2:$B$33,2,FALSE))</f>
        <v/>
      </c>
      <c r="X133" s="19">
        <v>1.3</v>
      </c>
      <c r="Y133" s="19" t="e">
        <f t="shared" si="18"/>
        <v>#DIV/0!</v>
      </c>
      <c r="Z133" s="19" t="e">
        <f t="shared" si="2"/>
        <v>#VALUE!</v>
      </c>
      <c r="AA133" s="19">
        <f t="shared" si="7"/>
        <v>0</v>
      </c>
      <c r="AB133" s="13">
        <f t="shared" si="25"/>
        <v>0</v>
      </c>
      <c r="AC133" s="22"/>
    </row>
    <row r="134" spans="1:29" x14ac:dyDescent="0.2">
      <c r="A134" s="12" t="s">
        <v>203</v>
      </c>
      <c r="B134" s="13" t="s">
        <v>28</v>
      </c>
      <c r="C134" s="14">
        <v>33776</v>
      </c>
      <c r="D134" s="13" t="s">
        <v>40</v>
      </c>
      <c r="E134" s="13" t="s">
        <v>30</v>
      </c>
      <c r="F134" s="13"/>
      <c r="G134" s="15">
        <v>0.875</v>
      </c>
      <c r="H134" s="15">
        <v>0.3</v>
      </c>
      <c r="I134" s="15">
        <v>0.33300000000000002</v>
      </c>
      <c r="J134" s="15">
        <v>0.5</v>
      </c>
      <c r="K134" s="21"/>
      <c r="L134" s="16"/>
      <c r="N134" s="17"/>
      <c r="O134" s="17" t="str">
        <f>IF(ISERROR(VLOOKUP(V134,Helper!$A$2:$C$33,3,FALSE)),"",VLOOKUP(V134,Helper!$A$2:$C$33,3,FALSE))</f>
        <v/>
      </c>
      <c r="P134" s="17"/>
      <c r="Q134" s="17"/>
      <c r="R134" s="17">
        <f t="shared" si="17"/>
        <v>0</v>
      </c>
      <c r="S134" s="17"/>
      <c r="T134" s="18"/>
      <c r="U134" s="17"/>
      <c r="V134" s="17"/>
      <c r="W134" s="13" t="str">
        <f>IF(ISERROR(VLOOKUP(V134,Helper!$A$2:$B$33,2,FALSE)),"",VLOOKUP(V134,Helper!$A$2:$B$33,2,FALSE))</f>
        <v/>
      </c>
      <c r="X134" s="19">
        <v>1.24</v>
      </c>
      <c r="Y134" s="19" t="e">
        <f t="shared" si="18"/>
        <v>#DIV/0!</v>
      </c>
      <c r="Z134" s="19" t="e">
        <f t="shared" si="2"/>
        <v>#VALUE!</v>
      </c>
      <c r="AA134" s="19">
        <f t="shared" si="7"/>
        <v>0</v>
      </c>
      <c r="AB134" s="13">
        <f t="shared" si="25"/>
        <v>0</v>
      </c>
      <c r="AC134" s="22"/>
    </row>
    <row r="135" spans="1:29" x14ac:dyDescent="0.2">
      <c r="A135" s="12" t="s">
        <v>204</v>
      </c>
      <c r="B135" s="13" t="s">
        <v>37</v>
      </c>
      <c r="C135" s="14">
        <v>34051</v>
      </c>
      <c r="D135" s="13" t="s">
        <v>29</v>
      </c>
      <c r="E135" s="13" t="s">
        <v>38</v>
      </c>
      <c r="F135" s="13"/>
      <c r="G135" s="15">
        <v>0.5</v>
      </c>
      <c r="H135" s="15">
        <v>0.2</v>
      </c>
      <c r="I135" s="21"/>
      <c r="J135" s="15">
        <v>0.5</v>
      </c>
      <c r="K135" s="16"/>
      <c r="L135" s="15">
        <v>0.2</v>
      </c>
      <c r="N135" s="17"/>
      <c r="O135" s="17" t="str">
        <f>IF(ISERROR(VLOOKUP(V135,Helper!$A$2:$C$33,3,FALSE)),"",VLOOKUP(V135,Helper!$A$2:$C$33,3,FALSE))</f>
        <v/>
      </c>
      <c r="P135" s="17"/>
      <c r="Q135" s="17"/>
      <c r="R135" s="17">
        <f t="shared" si="17"/>
        <v>0</v>
      </c>
      <c r="S135" s="17"/>
      <c r="T135" s="18"/>
      <c r="U135" s="17"/>
      <c r="V135" s="17"/>
      <c r="W135" s="13" t="str">
        <f>IF(ISERROR(VLOOKUP(V135,Helper!$A$2:$B$33,2,FALSE)),"",VLOOKUP(V135,Helper!$A$2:$B$33,2,FALSE))</f>
        <v/>
      </c>
      <c r="X135" s="19">
        <v>1.18</v>
      </c>
      <c r="Y135" s="19" t="e">
        <f t="shared" si="18"/>
        <v>#DIV/0!</v>
      </c>
      <c r="Z135" s="19" t="e">
        <f t="shared" si="2"/>
        <v>#VALUE!</v>
      </c>
      <c r="AA135" s="19">
        <f t="shared" si="7"/>
        <v>0</v>
      </c>
      <c r="AB135" s="13">
        <f t="shared" si="25"/>
        <v>0</v>
      </c>
      <c r="AC135" s="22"/>
    </row>
    <row r="136" spans="1:29" x14ac:dyDescent="0.2">
      <c r="A136" s="12" t="s">
        <v>205</v>
      </c>
      <c r="B136" s="13" t="s">
        <v>37</v>
      </c>
      <c r="C136" s="14">
        <v>33278</v>
      </c>
      <c r="D136" s="13" t="s">
        <v>33</v>
      </c>
      <c r="E136" s="13" t="s">
        <v>30</v>
      </c>
      <c r="F136" s="13"/>
      <c r="G136" s="15">
        <v>0.25</v>
      </c>
      <c r="H136" s="15">
        <v>0.4</v>
      </c>
      <c r="I136" s="21"/>
      <c r="J136" s="15">
        <v>0.5</v>
      </c>
      <c r="K136" s="16"/>
      <c r="L136" s="15">
        <v>0.6</v>
      </c>
      <c r="N136" s="17"/>
      <c r="O136" s="17" t="str">
        <f>IF(ISERROR(VLOOKUP(V136,Helper!$A$2:$C$33,3,FALSE)),"",VLOOKUP(V136,Helper!$A$2:$C$33,3,FALSE))</f>
        <v/>
      </c>
      <c r="P136" s="17"/>
      <c r="Q136" s="17"/>
      <c r="R136" s="17">
        <f t="shared" si="17"/>
        <v>0</v>
      </c>
      <c r="S136" s="17"/>
      <c r="T136" s="18"/>
      <c r="U136" s="17"/>
      <c r="V136" s="17"/>
      <c r="W136" s="13" t="str">
        <f>IF(ISERROR(VLOOKUP(V136,Helper!$A$2:$B$33,2,FALSE)),"",VLOOKUP(V136,Helper!$A$2:$B$33,2,FALSE))</f>
        <v/>
      </c>
      <c r="X136" s="19">
        <v>1.25</v>
      </c>
      <c r="Y136" s="19" t="e">
        <f t="shared" si="18"/>
        <v>#DIV/0!</v>
      </c>
      <c r="Z136" s="19" t="e">
        <f t="shared" si="2"/>
        <v>#VALUE!</v>
      </c>
      <c r="AA136" s="19">
        <f t="shared" si="7"/>
        <v>0</v>
      </c>
      <c r="AB136" s="13">
        <f t="shared" si="25"/>
        <v>0</v>
      </c>
      <c r="AC136" s="22"/>
    </row>
    <row r="137" spans="1:29" x14ac:dyDescent="0.2">
      <c r="A137" s="12" t="s">
        <v>206</v>
      </c>
      <c r="B137" s="13" t="s">
        <v>37</v>
      </c>
      <c r="C137" s="14">
        <v>34308</v>
      </c>
      <c r="D137" s="13" t="s">
        <v>29</v>
      </c>
      <c r="E137" s="13" t="s">
        <v>94</v>
      </c>
      <c r="F137" s="13"/>
      <c r="G137" s="15">
        <v>0.25</v>
      </c>
      <c r="H137" s="15">
        <v>0.2</v>
      </c>
      <c r="I137" s="21"/>
      <c r="J137" s="16"/>
      <c r="K137" s="16"/>
      <c r="L137" s="16"/>
      <c r="N137" s="17"/>
      <c r="O137" s="17" t="str">
        <f>IF(ISERROR(VLOOKUP(V137,Helper!$A$2:$C$33,3,FALSE)),"",VLOOKUP(V137,Helper!$A$2:$C$33,3,FALSE))</f>
        <v/>
      </c>
      <c r="P137" s="17"/>
      <c r="Q137" s="17"/>
      <c r="R137" s="17">
        <f t="shared" si="17"/>
        <v>0</v>
      </c>
      <c r="S137" s="17"/>
      <c r="T137" s="18"/>
      <c r="U137" s="17"/>
      <c r="V137" s="17"/>
      <c r="W137" s="13" t="str">
        <f>IF(ISERROR(VLOOKUP(V137,Helper!$A$2:$B$33,2,FALSE)),"",VLOOKUP(V137,Helper!$A$2:$B$33,2,FALSE))</f>
        <v/>
      </c>
      <c r="X137" s="19">
        <v>1.1200000000000001</v>
      </c>
      <c r="Y137" s="19" t="e">
        <f t="shared" si="18"/>
        <v>#DIV/0!</v>
      </c>
      <c r="Z137" s="19" t="e">
        <f t="shared" si="2"/>
        <v>#VALUE!</v>
      </c>
      <c r="AA137" s="19">
        <f t="shared" si="7"/>
        <v>0</v>
      </c>
      <c r="AB137" s="13">
        <f t="shared" si="25"/>
        <v>0</v>
      </c>
      <c r="AC137" s="22"/>
    </row>
    <row r="138" spans="1:29" x14ac:dyDescent="0.2">
      <c r="A138" s="12" t="s">
        <v>207</v>
      </c>
      <c r="B138" s="13" t="s">
        <v>28</v>
      </c>
      <c r="C138" s="14">
        <v>31621</v>
      </c>
      <c r="D138" s="13" t="s">
        <v>40</v>
      </c>
      <c r="E138" s="13" t="s">
        <v>41</v>
      </c>
      <c r="F138" s="13"/>
      <c r="G138" s="15">
        <v>0.25</v>
      </c>
      <c r="H138" s="15">
        <v>0.4</v>
      </c>
      <c r="I138" s="15">
        <v>0.33300000000000002</v>
      </c>
      <c r="J138" s="15">
        <v>0.375</v>
      </c>
      <c r="K138" s="15">
        <v>1E-3</v>
      </c>
      <c r="L138" s="16"/>
      <c r="N138" s="17"/>
      <c r="O138" s="17" t="str">
        <f>IF(ISERROR(VLOOKUP(V138,Helper!$A$2:$C$33,3,FALSE)),"",VLOOKUP(V138,Helper!$A$2:$C$33,3,FALSE))</f>
        <v/>
      </c>
      <c r="P138" s="17"/>
      <c r="Q138" s="17"/>
      <c r="R138" s="17">
        <f t="shared" si="17"/>
        <v>0</v>
      </c>
      <c r="S138" s="17"/>
      <c r="T138" s="18"/>
      <c r="U138" s="17"/>
      <c r="V138" s="17"/>
      <c r="W138" s="13" t="str">
        <f>IF(ISERROR(VLOOKUP(V138,Helper!$A$2:$B$33,2,FALSE)),"",VLOOKUP(V138,Helper!$A$2:$B$33,2,FALSE))</f>
        <v/>
      </c>
      <c r="X138" s="19">
        <v>1.3</v>
      </c>
      <c r="Y138" s="19" t="e">
        <f t="shared" si="18"/>
        <v>#DIV/0!</v>
      </c>
      <c r="Z138" s="19" t="e">
        <f t="shared" si="2"/>
        <v>#VALUE!</v>
      </c>
      <c r="AA138" s="19">
        <f t="shared" si="7"/>
        <v>0</v>
      </c>
      <c r="AB138" s="13">
        <f t="shared" si="25"/>
        <v>0</v>
      </c>
      <c r="AC138" s="22"/>
    </row>
    <row r="139" spans="1:29" x14ac:dyDescent="0.2">
      <c r="A139" s="12" t="s">
        <v>208</v>
      </c>
      <c r="B139" s="13" t="s">
        <v>28</v>
      </c>
      <c r="C139" s="14">
        <v>34604</v>
      </c>
      <c r="D139" s="13" t="s">
        <v>29</v>
      </c>
      <c r="E139" s="13" t="s">
        <v>38</v>
      </c>
      <c r="F139" s="13"/>
      <c r="G139" s="15">
        <v>0.875</v>
      </c>
      <c r="H139" s="15">
        <v>0.1</v>
      </c>
      <c r="I139" s="21"/>
      <c r="J139" s="15">
        <v>0.5</v>
      </c>
      <c r="K139" s="21"/>
      <c r="L139" s="16"/>
      <c r="N139" s="17"/>
      <c r="O139" s="17" t="str">
        <f>IF(ISERROR(VLOOKUP(V139,Helper!$A$2:$C$33,3,FALSE)),"",VLOOKUP(V139,Helper!$A$2:$C$33,3,FALSE))</f>
        <v/>
      </c>
      <c r="P139" s="17"/>
      <c r="Q139" s="17"/>
      <c r="R139" s="17">
        <f t="shared" si="17"/>
        <v>0</v>
      </c>
      <c r="S139" s="17"/>
      <c r="T139" s="18"/>
      <c r="U139" s="17"/>
      <c r="V139" s="17"/>
      <c r="W139" s="13" t="str">
        <f>IF(ISERROR(VLOOKUP(V139,Helper!$A$2:$B$33,2,FALSE)),"",VLOOKUP(V139,Helper!$A$2:$B$33,2,FALSE))</f>
        <v/>
      </c>
      <c r="X139" s="19">
        <v>1.06</v>
      </c>
      <c r="Y139" s="19" t="e">
        <f t="shared" si="18"/>
        <v>#DIV/0!</v>
      </c>
      <c r="Z139" s="19" t="e">
        <f t="shared" si="2"/>
        <v>#VALUE!</v>
      </c>
      <c r="AA139" s="19">
        <f t="shared" si="7"/>
        <v>0</v>
      </c>
      <c r="AB139" s="13">
        <f t="shared" si="25"/>
        <v>0</v>
      </c>
      <c r="AC139" s="22"/>
    </row>
    <row r="140" spans="1:29" x14ac:dyDescent="0.2">
      <c r="A140" s="12" t="s">
        <v>209</v>
      </c>
      <c r="B140" s="13" t="s">
        <v>37</v>
      </c>
      <c r="C140" s="14">
        <v>31696</v>
      </c>
      <c r="D140" s="13" t="s">
        <v>29</v>
      </c>
      <c r="E140" s="13" t="s">
        <v>30</v>
      </c>
      <c r="F140" s="13"/>
      <c r="G140" s="15">
        <v>0.875</v>
      </c>
      <c r="H140" s="15">
        <v>0.4</v>
      </c>
      <c r="I140" s="15">
        <v>0.33300000000000002</v>
      </c>
      <c r="J140" s="15">
        <v>0.5</v>
      </c>
      <c r="K140" s="16"/>
      <c r="L140" s="21"/>
      <c r="N140" s="17"/>
      <c r="O140" s="17" t="str">
        <f>IF(ISERROR(VLOOKUP(V140,Helper!$A$2:$C$33,3,FALSE)),"",VLOOKUP(V140,Helper!$A$2:$C$33,3,FALSE))</f>
        <v/>
      </c>
      <c r="P140" s="17"/>
      <c r="Q140" s="17"/>
      <c r="R140" s="17">
        <f t="shared" si="17"/>
        <v>0</v>
      </c>
      <c r="S140" s="17"/>
      <c r="T140" s="18"/>
      <c r="U140" s="17"/>
      <c r="V140" s="17"/>
      <c r="W140" s="13" t="str">
        <f>IF(ISERROR(VLOOKUP(V140,Helper!$A$2:$B$33,2,FALSE)),"",VLOOKUP(V140,Helper!$A$2:$B$33,2,FALSE))</f>
        <v/>
      </c>
      <c r="X140" s="19">
        <v>1.29</v>
      </c>
      <c r="Y140" s="19" t="e">
        <f t="shared" si="18"/>
        <v>#DIV/0!</v>
      </c>
      <c r="Z140" s="19" t="e">
        <f t="shared" si="2"/>
        <v>#VALUE!</v>
      </c>
      <c r="AA140" s="19">
        <f t="shared" si="7"/>
        <v>0</v>
      </c>
      <c r="AB140" s="13">
        <f t="shared" si="25"/>
        <v>0</v>
      </c>
      <c r="AC140" s="22"/>
    </row>
    <row r="141" spans="1:29" x14ac:dyDescent="0.2">
      <c r="A141" s="12" t="s">
        <v>210</v>
      </c>
      <c r="B141" s="13" t="s">
        <v>28</v>
      </c>
      <c r="C141" s="14">
        <v>34262</v>
      </c>
      <c r="D141" s="13" t="s">
        <v>69</v>
      </c>
      <c r="E141" s="13" t="s">
        <v>30</v>
      </c>
      <c r="F141" s="13"/>
      <c r="G141" s="15">
        <v>0.875</v>
      </c>
      <c r="H141" s="15">
        <v>0.2</v>
      </c>
      <c r="I141" s="21"/>
      <c r="J141" s="15">
        <v>0.5</v>
      </c>
      <c r="K141" s="15">
        <v>0.2</v>
      </c>
      <c r="L141" s="16"/>
      <c r="N141" s="17"/>
      <c r="O141" s="17" t="str">
        <f>IF(ISERROR(VLOOKUP(V141,Helper!$A$2:$C$33,3,FALSE)),"",VLOOKUP(V141,Helper!$A$2:$C$33,3,FALSE))</f>
        <v/>
      </c>
      <c r="P141" s="17"/>
      <c r="Q141" s="17"/>
      <c r="R141" s="17">
        <f t="shared" si="17"/>
        <v>0</v>
      </c>
      <c r="S141" s="17"/>
      <c r="T141" s="18"/>
      <c r="U141" s="17"/>
      <c r="V141" s="17"/>
      <c r="W141" s="13" t="str">
        <f>IF(ISERROR(VLOOKUP(V141,Helper!$A$2:$B$33,2,FALSE)),"",VLOOKUP(V141,Helper!$A$2:$B$33,2,FALSE))</f>
        <v/>
      </c>
      <c r="X141" s="19">
        <v>1.1200000000000001</v>
      </c>
      <c r="Y141" s="19" t="e">
        <f t="shared" si="18"/>
        <v>#DIV/0!</v>
      </c>
      <c r="Z141" s="19" t="e">
        <f t="shared" si="2"/>
        <v>#VALUE!</v>
      </c>
      <c r="AA141" s="19">
        <f t="shared" si="7"/>
        <v>0</v>
      </c>
      <c r="AB141" s="13">
        <f t="shared" si="25"/>
        <v>0</v>
      </c>
      <c r="AC141" s="22"/>
    </row>
    <row r="142" spans="1:29" x14ac:dyDescent="0.2">
      <c r="A142" s="12" t="s">
        <v>211</v>
      </c>
      <c r="B142" s="13" t="s">
        <v>37</v>
      </c>
      <c r="C142" s="14">
        <v>34137</v>
      </c>
      <c r="D142" s="13" t="s">
        <v>29</v>
      </c>
      <c r="E142" s="13" t="s">
        <v>38</v>
      </c>
      <c r="F142" s="13"/>
      <c r="G142" s="15">
        <v>0.5</v>
      </c>
      <c r="H142" s="15">
        <v>0.2</v>
      </c>
      <c r="I142" s="21"/>
      <c r="J142" s="15">
        <v>0.5</v>
      </c>
      <c r="K142" s="16"/>
      <c r="L142" s="15">
        <v>0.2</v>
      </c>
      <c r="N142" s="17"/>
      <c r="O142" s="17" t="str">
        <f>IF(ISERROR(VLOOKUP(V142,Helper!$A$2:$C$33,3,FALSE)),"",VLOOKUP(V142,Helper!$A$2:$C$33,3,FALSE))</f>
        <v/>
      </c>
      <c r="P142" s="17"/>
      <c r="Q142" s="17"/>
      <c r="R142" s="17">
        <f t="shared" si="17"/>
        <v>0</v>
      </c>
      <c r="S142" s="17"/>
      <c r="T142" s="18"/>
      <c r="U142" s="17"/>
      <c r="V142" s="17"/>
      <c r="W142" s="13" t="str">
        <f>IF(ISERROR(VLOOKUP(V142,Helper!$A$2:$B$33,2,FALSE)),"",VLOOKUP(V142,Helper!$A$2:$B$33,2,FALSE))</f>
        <v/>
      </c>
      <c r="X142" s="19">
        <v>1.18</v>
      </c>
      <c r="Y142" s="19" t="e">
        <f t="shared" si="18"/>
        <v>#DIV/0!</v>
      </c>
      <c r="Z142" s="19" t="e">
        <f t="shared" si="2"/>
        <v>#VALUE!</v>
      </c>
      <c r="AA142" s="19">
        <f t="shared" si="7"/>
        <v>0</v>
      </c>
      <c r="AB142" s="13">
        <f t="shared" si="25"/>
        <v>0</v>
      </c>
      <c r="AC142" s="22"/>
    </row>
    <row r="143" spans="1:29" x14ac:dyDescent="0.2">
      <c r="A143" s="12" t="s">
        <v>212</v>
      </c>
      <c r="B143" s="13" t="s">
        <v>28</v>
      </c>
      <c r="C143" s="14">
        <v>34394</v>
      </c>
      <c r="D143" s="13" t="s">
        <v>29</v>
      </c>
      <c r="E143" s="13" t="s">
        <v>38</v>
      </c>
      <c r="F143" s="13"/>
      <c r="G143" s="15">
        <v>0.875</v>
      </c>
      <c r="H143" s="15">
        <v>0.1</v>
      </c>
      <c r="I143" s="21"/>
      <c r="J143" s="15">
        <v>0.125</v>
      </c>
      <c r="K143" s="15">
        <v>0.6</v>
      </c>
      <c r="L143" s="16"/>
      <c r="N143" s="17"/>
      <c r="O143" s="17" t="str">
        <f>IF(ISERROR(VLOOKUP(V143,Helper!$A$2:$C$33,3,FALSE)),"",VLOOKUP(V143,Helper!$A$2:$C$33,3,FALSE))</f>
        <v/>
      </c>
      <c r="P143" s="17"/>
      <c r="Q143" s="17"/>
      <c r="R143" s="17">
        <f t="shared" ref="R143:R208" si="26">P143+Q143</f>
        <v>0</v>
      </c>
      <c r="S143" s="17"/>
      <c r="T143" s="18"/>
      <c r="U143" s="17"/>
      <c r="V143" s="17"/>
      <c r="W143" s="13" t="str">
        <f>IF(ISERROR(VLOOKUP(V143,Helper!$A$2:$B$33,2,FALSE)),"",VLOOKUP(V143,Helper!$A$2:$B$33,2,FALSE))</f>
        <v/>
      </c>
      <c r="X143" s="19">
        <v>1.1200000000000001</v>
      </c>
      <c r="Y143" s="19" t="e">
        <f t="shared" si="18"/>
        <v>#DIV/0!</v>
      </c>
      <c r="Z143" s="19" t="e">
        <f t="shared" si="2"/>
        <v>#VALUE!</v>
      </c>
      <c r="AA143" s="19">
        <f t="shared" si="7"/>
        <v>0</v>
      </c>
      <c r="AB143" s="13">
        <f t="shared" si="25"/>
        <v>0</v>
      </c>
      <c r="AC143" s="22"/>
    </row>
    <row r="144" spans="1:29" x14ac:dyDescent="0.2">
      <c r="A144" s="12" t="s">
        <v>213</v>
      </c>
      <c r="B144" s="13" t="s">
        <v>37</v>
      </c>
      <c r="C144" s="14">
        <v>33519</v>
      </c>
      <c r="D144" s="13" t="s">
        <v>29</v>
      </c>
      <c r="E144" s="13" t="s">
        <v>30</v>
      </c>
      <c r="F144" s="13"/>
      <c r="G144" s="15">
        <v>0.5</v>
      </c>
      <c r="H144" s="15">
        <v>0.4</v>
      </c>
      <c r="I144" s="21"/>
      <c r="J144" s="15">
        <v>0.5</v>
      </c>
      <c r="K144" s="16"/>
      <c r="L144" s="15">
        <v>0.6</v>
      </c>
      <c r="N144" s="17"/>
      <c r="O144" s="17" t="str">
        <f>IF(ISERROR(VLOOKUP(V144,Helper!$A$2:$C$33,3,FALSE)),"",VLOOKUP(V144,Helper!$A$2:$C$33,3,FALSE))</f>
        <v/>
      </c>
      <c r="P144" s="17"/>
      <c r="Q144" s="17"/>
      <c r="R144" s="17">
        <f t="shared" si="26"/>
        <v>0</v>
      </c>
      <c r="S144" s="17"/>
      <c r="T144" s="18"/>
      <c r="U144" s="17"/>
      <c r="V144" s="17"/>
      <c r="W144" s="13" t="str">
        <f>IF(ISERROR(VLOOKUP(V144,Helper!$A$2:$B$33,2,FALSE)),"",VLOOKUP(V144,Helper!$A$2:$B$33,2,FALSE))</f>
        <v/>
      </c>
      <c r="X144" s="19">
        <v>1.24</v>
      </c>
      <c r="Y144" s="19" t="e">
        <f t="shared" si="18"/>
        <v>#DIV/0!</v>
      </c>
      <c r="Z144" s="19" t="e">
        <f t="shared" si="2"/>
        <v>#VALUE!</v>
      </c>
      <c r="AA144" s="19">
        <f t="shared" si="7"/>
        <v>0</v>
      </c>
      <c r="AB144" s="13">
        <f t="shared" si="25"/>
        <v>0</v>
      </c>
      <c r="AC144" s="22"/>
    </row>
    <row r="145" spans="1:29" x14ac:dyDescent="0.2">
      <c r="A145" s="12" t="s">
        <v>214</v>
      </c>
      <c r="B145" s="13" t="s">
        <v>37</v>
      </c>
      <c r="C145" s="14">
        <v>31952</v>
      </c>
      <c r="D145" s="13" t="s">
        <v>40</v>
      </c>
      <c r="E145" s="13" t="s">
        <v>35</v>
      </c>
      <c r="F145" s="13"/>
      <c r="G145" s="15">
        <v>0.25</v>
      </c>
      <c r="H145" s="15">
        <v>0.4</v>
      </c>
      <c r="I145" s="21"/>
      <c r="J145" s="15">
        <v>0.5</v>
      </c>
      <c r="K145" s="16"/>
      <c r="L145" s="21"/>
      <c r="N145" s="17"/>
      <c r="O145" s="17" t="str">
        <f>IF(ISERROR(VLOOKUP(V145,Helper!$A$2:$C$33,3,FALSE)),"",VLOOKUP(V145,Helper!$A$2:$C$33,3,FALSE))</f>
        <v/>
      </c>
      <c r="P145" s="17"/>
      <c r="Q145" s="17"/>
      <c r="R145" s="17">
        <f t="shared" si="26"/>
        <v>0</v>
      </c>
      <c r="S145" s="17"/>
      <c r="T145" s="18"/>
      <c r="U145" s="17"/>
      <c r="V145" s="17"/>
      <c r="W145" s="13" t="str">
        <f>IF(ISERROR(VLOOKUP(V145,Helper!$A$2:$B$33,2,FALSE)),"",VLOOKUP(V145,Helper!$A$2:$B$33,2,FALSE))</f>
        <v/>
      </c>
      <c r="X145" s="19">
        <v>1.29</v>
      </c>
      <c r="Y145" s="19" t="e">
        <f t="shared" si="18"/>
        <v>#DIV/0!</v>
      </c>
      <c r="Z145" s="19" t="e">
        <f t="shared" si="2"/>
        <v>#VALUE!</v>
      </c>
      <c r="AA145" s="19">
        <f t="shared" si="7"/>
        <v>0</v>
      </c>
      <c r="AB145" s="13">
        <f t="shared" si="25"/>
        <v>0</v>
      </c>
      <c r="AC145" s="22"/>
    </row>
    <row r="146" spans="1:29" x14ac:dyDescent="0.2">
      <c r="A146" s="12" t="s">
        <v>215</v>
      </c>
      <c r="B146" s="13" t="s">
        <v>28</v>
      </c>
      <c r="C146" s="14">
        <v>32912</v>
      </c>
      <c r="D146" s="13" t="s">
        <v>40</v>
      </c>
      <c r="E146" s="13" t="s">
        <v>30</v>
      </c>
      <c r="F146" s="13"/>
      <c r="G146" s="15">
        <v>0.875</v>
      </c>
      <c r="H146" s="15">
        <v>0.5</v>
      </c>
      <c r="I146" s="15">
        <v>0.33300000000000002</v>
      </c>
      <c r="J146" s="15">
        <v>0.5</v>
      </c>
      <c r="K146" s="21"/>
      <c r="L146" s="16"/>
      <c r="N146" s="17"/>
      <c r="O146" s="17" t="str">
        <f>IF(ISERROR(VLOOKUP(V146,Helper!$A$2:$C$33,3,FALSE)),"",VLOOKUP(V146,Helper!$A$2:$C$33,3,FALSE))</f>
        <v/>
      </c>
      <c r="P146" s="17"/>
      <c r="Q146" s="17"/>
      <c r="R146" s="17">
        <f t="shared" si="26"/>
        <v>0</v>
      </c>
      <c r="S146" s="17"/>
      <c r="T146" s="18"/>
      <c r="U146" s="17"/>
      <c r="V146" s="17"/>
      <c r="W146" s="13" t="str">
        <f>IF(ISERROR(VLOOKUP(V146,Helper!$A$2:$B$33,2,FALSE)),"",VLOOKUP(V146,Helper!$A$2:$B$33,2,FALSE))</f>
        <v/>
      </c>
      <c r="X146" s="19">
        <v>1.26</v>
      </c>
      <c r="Y146" s="19" t="e">
        <f t="shared" si="18"/>
        <v>#DIV/0!</v>
      </c>
      <c r="Z146" s="19" t="e">
        <f t="shared" si="2"/>
        <v>#VALUE!</v>
      </c>
      <c r="AA146" s="19">
        <f t="shared" si="7"/>
        <v>0</v>
      </c>
      <c r="AB146" s="13">
        <f t="shared" si="25"/>
        <v>0</v>
      </c>
      <c r="AC146" s="22"/>
    </row>
    <row r="147" spans="1:29" x14ac:dyDescent="0.2">
      <c r="A147" s="12" t="s">
        <v>216</v>
      </c>
      <c r="B147" s="13" t="s">
        <v>28</v>
      </c>
      <c r="C147" s="14">
        <v>33280</v>
      </c>
      <c r="D147" s="13" t="s">
        <v>29</v>
      </c>
      <c r="E147" s="13" t="s">
        <v>30</v>
      </c>
      <c r="F147" s="13"/>
      <c r="G147" s="15">
        <v>0.5</v>
      </c>
      <c r="H147" s="15">
        <v>0.4</v>
      </c>
      <c r="I147" s="15">
        <v>0.16700000000000001</v>
      </c>
      <c r="J147" s="15">
        <v>0.5</v>
      </c>
      <c r="K147" s="15">
        <v>0.4</v>
      </c>
      <c r="L147" s="16"/>
      <c r="N147" s="17"/>
      <c r="O147" s="17" t="str">
        <f>IF(ISERROR(VLOOKUP(V147,Helper!$A$2:$C$33,3,FALSE)),"",VLOOKUP(V147,Helper!$A$2:$C$33,3,FALSE))</f>
        <v/>
      </c>
      <c r="P147" s="17"/>
      <c r="Q147" s="17"/>
      <c r="R147" s="17">
        <f t="shared" si="26"/>
        <v>0</v>
      </c>
      <c r="S147" s="17"/>
      <c r="T147" s="18"/>
      <c r="U147" s="17"/>
      <c r="V147" s="17"/>
      <c r="W147" s="13" t="str">
        <f>IF(ISERROR(VLOOKUP(V147,Helper!$A$2:$B$33,2,FALSE)),"",VLOOKUP(V147,Helper!$A$2:$B$33,2,FALSE))</f>
        <v/>
      </c>
      <c r="X147" s="19">
        <v>1.25</v>
      </c>
      <c r="Y147" s="19" t="e">
        <f t="shared" si="18"/>
        <v>#DIV/0!</v>
      </c>
      <c r="Z147" s="19" t="e">
        <f t="shared" si="2"/>
        <v>#VALUE!</v>
      </c>
      <c r="AA147" s="19">
        <f t="shared" si="7"/>
        <v>0</v>
      </c>
      <c r="AB147" s="13">
        <f t="shared" si="25"/>
        <v>0</v>
      </c>
      <c r="AC147" s="22"/>
    </row>
    <row r="148" spans="1:29" x14ac:dyDescent="0.2">
      <c r="A148" s="12" t="s">
        <v>217</v>
      </c>
      <c r="B148" s="13" t="s">
        <v>28</v>
      </c>
      <c r="C148" s="14">
        <v>32481</v>
      </c>
      <c r="D148" s="13" t="s">
        <v>29</v>
      </c>
      <c r="E148" s="13" t="s">
        <v>30</v>
      </c>
      <c r="F148" s="13"/>
      <c r="G148" s="15">
        <v>0.5</v>
      </c>
      <c r="H148" s="15">
        <v>0.5</v>
      </c>
      <c r="I148" s="15">
        <v>0.16700000000000001</v>
      </c>
      <c r="J148" s="15">
        <v>0.5</v>
      </c>
      <c r="K148" s="15">
        <v>0.2</v>
      </c>
      <c r="L148" s="16"/>
      <c r="N148" s="17"/>
      <c r="O148" s="17" t="str">
        <f>IF(ISERROR(VLOOKUP(V148,Helper!$A$2:$C$33,3,FALSE)),"",VLOOKUP(V148,Helper!$A$2:$C$33,3,FALSE))</f>
        <v/>
      </c>
      <c r="P148" s="17"/>
      <c r="Q148" s="17"/>
      <c r="R148" s="17">
        <f t="shared" si="26"/>
        <v>0</v>
      </c>
      <c r="S148" s="17"/>
      <c r="T148" s="18"/>
      <c r="U148" s="17"/>
      <c r="V148" s="17"/>
      <c r="W148" s="13" t="str">
        <f>IF(ISERROR(VLOOKUP(V148,Helper!$A$2:$B$33,2,FALSE)),"",VLOOKUP(V148,Helper!$A$2:$B$33,2,FALSE))</f>
        <v/>
      </c>
      <c r="X148" s="19">
        <v>1.27</v>
      </c>
      <c r="Y148" s="19" t="e">
        <f t="shared" si="18"/>
        <v>#DIV/0!</v>
      </c>
      <c r="Z148" s="19" t="e">
        <f t="shared" si="2"/>
        <v>#VALUE!</v>
      </c>
      <c r="AA148" s="19">
        <f t="shared" si="7"/>
        <v>0</v>
      </c>
      <c r="AB148" s="13">
        <f t="shared" si="25"/>
        <v>0</v>
      </c>
      <c r="AC148" s="22"/>
    </row>
    <row r="149" spans="1:29" x14ac:dyDescent="0.2">
      <c r="A149" s="12" t="s">
        <v>218</v>
      </c>
      <c r="B149" s="13" t="s">
        <v>28</v>
      </c>
      <c r="C149" s="14">
        <v>34563</v>
      </c>
      <c r="D149" s="13" t="s">
        <v>69</v>
      </c>
      <c r="E149" s="13" t="s">
        <v>38</v>
      </c>
      <c r="F149" s="13"/>
      <c r="G149" s="15">
        <v>0.875</v>
      </c>
      <c r="H149" s="15">
        <v>0.1</v>
      </c>
      <c r="I149" s="21"/>
      <c r="J149" s="15">
        <v>0.5</v>
      </c>
      <c r="K149" s="15">
        <v>0.2</v>
      </c>
      <c r="L149" s="16"/>
      <c r="N149" s="17"/>
      <c r="O149" s="17" t="str">
        <f>IF(ISERROR(VLOOKUP(V149,Helper!$A$2:$C$33,3,FALSE)),"",VLOOKUP(V149,Helper!$A$2:$C$33,3,FALSE))</f>
        <v/>
      </c>
      <c r="P149" s="17"/>
      <c r="Q149" s="17"/>
      <c r="R149" s="17">
        <f t="shared" si="26"/>
        <v>0</v>
      </c>
      <c r="S149" s="17"/>
      <c r="T149" s="18"/>
      <c r="U149" s="17"/>
      <c r="V149" s="17"/>
      <c r="W149" s="13" t="str">
        <f>IF(ISERROR(VLOOKUP(V149,Helper!$A$2:$B$33,2,FALSE)),"",VLOOKUP(V149,Helper!$A$2:$B$33,2,FALSE))</f>
        <v/>
      </c>
      <c r="X149" s="19">
        <v>1.06</v>
      </c>
      <c r="Y149" s="19" t="e">
        <f t="shared" si="18"/>
        <v>#DIV/0!</v>
      </c>
      <c r="Z149" s="19" t="e">
        <f t="shared" si="2"/>
        <v>#VALUE!</v>
      </c>
      <c r="AA149" s="19">
        <f t="shared" si="7"/>
        <v>0</v>
      </c>
      <c r="AB149" s="13">
        <f t="shared" si="25"/>
        <v>0</v>
      </c>
      <c r="AC149" s="22"/>
    </row>
    <row r="150" spans="1:29" x14ac:dyDescent="0.2">
      <c r="A150" s="12" t="s">
        <v>219</v>
      </c>
      <c r="B150" s="13" t="s">
        <v>28</v>
      </c>
      <c r="C150" s="14">
        <v>34664</v>
      </c>
      <c r="D150" s="13" t="s">
        <v>40</v>
      </c>
      <c r="E150" s="13" t="s">
        <v>38</v>
      </c>
      <c r="F150" s="13"/>
      <c r="G150" s="15">
        <v>0.875</v>
      </c>
      <c r="H150" s="15">
        <v>0.1</v>
      </c>
      <c r="I150" s="21"/>
      <c r="J150" s="15">
        <v>0.5</v>
      </c>
      <c r="K150" s="21"/>
      <c r="L150" s="16"/>
      <c r="N150" s="17"/>
      <c r="O150" s="17" t="str">
        <f>IF(ISERROR(VLOOKUP(V150,Helper!$A$2:$C$33,3,FALSE)),"",VLOOKUP(V150,Helper!$A$2:$C$33,3,FALSE))</f>
        <v/>
      </c>
      <c r="P150" s="17"/>
      <c r="Q150" s="17"/>
      <c r="R150" s="17">
        <f t="shared" si="26"/>
        <v>0</v>
      </c>
      <c r="S150" s="17"/>
      <c r="T150" s="18"/>
      <c r="U150" s="17"/>
      <c r="V150" s="17"/>
      <c r="W150" s="13" t="str">
        <f>IF(ISERROR(VLOOKUP(V150,Helper!$A$2:$B$33,2,FALSE)),"",VLOOKUP(V150,Helper!$A$2:$B$33,2,FALSE))</f>
        <v/>
      </c>
      <c r="X150" s="19">
        <v>1.06</v>
      </c>
      <c r="Y150" s="19" t="e">
        <f t="shared" si="18"/>
        <v>#DIV/0!</v>
      </c>
      <c r="Z150" s="19" t="e">
        <f t="shared" si="2"/>
        <v>#VALUE!</v>
      </c>
      <c r="AA150" s="19">
        <f t="shared" si="7"/>
        <v>0</v>
      </c>
      <c r="AB150" s="13">
        <f t="shared" si="25"/>
        <v>0</v>
      </c>
      <c r="AC150" s="22"/>
    </row>
    <row r="151" spans="1:29" x14ac:dyDescent="0.2">
      <c r="A151" s="12" t="s">
        <v>220</v>
      </c>
      <c r="B151" s="13" t="s">
        <v>28</v>
      </c>
      <c r="C151" s="14">
        <v>34324</v>
      </c>
      <c r="D151" s="13" t="s">
        <v>69</v>
      </c>
      <c r="E151" s="13" t="s">
        <v>41</v>
      </c>
      <c r="F151" s="13"/>
      <c r="G151" s="15">
        <v>0.875</v>
      </c>
      <c r="H151" s="15">
        <v>0.2</v>
      </c>
      <c r="I151" s="15">
        <v>0.16700000000000001</v>
      </c>
      <c r="J151" s="15">
        <v>0.5</v>
      </c>
      <c r="K151" s="15">
        <v>0.6</v>
      </c>
      <c r="L151" s="16"/>
      <c r="N151" s="17"/>
      <c r="O151" s="17" t="str">
        <f>IF(ISERROR(VLOOKUP(V151,Helper!$A$2:$C$33,3,FALSE)),"",VLOOKUP(V151,Helper!$A$2:$C$33,3,FALSE))</f>
        <v/>
      </c>
      <c r="P151" s="17"/>
      <c r="Q151" s="17"/>
      <c r="R151" s="17">
        <f t="shared" si="26"/>
        <v>0</v>
      </c>
      <c r="S151" s="17"/>
      <c r="T151" s="18"/>
      <c r="U151" s="17"/>
      <c r="V151" s="17"/>
      <c r="W151" s="13" t="str">
        <f>IF(ISERROR(VLOOKUP(V151,Helper!$A$2:$B$33,2,FALSE)),"",VLOOKUP(V151,Helper!$A$2:$B$33,2,FALSE))</f>
        <v/>
      </c>
      <c r="X151" s="19">
        <v>1.1200000000000001</v>
      </c>
      <c r="Y151" s="19" t="e">
        <f t="shared" si="18"/>
        <v>#DIV/0!</v>
      </c>
      <c r="Z151" s="19" t="e">
        <f t="shared" si="2"/>
        <v>#VALUE!</v>
      </c>
      <c r="AA151" s="19">
        <f t="shared" si="7"/>
        <v>0</v>
      </c>
      <c r="AB151" s="13">
        <f t="shared" si="25"/>
        <v>0</v>
      </c>
      <c r="AC151" s="22"/>
    </row>
    <row r="152" spans="1:29" x14ac:dyDescent="0.2">
      <c r="A152" s="12" t="s">
        <v>221</v>
      </c>
      <c r="B152" s="13" t="s">
        <v>28</v>
      </c>
      <c r="C152" s="14">
        <v>30069</v>
      </c>
      <c r="D152" s="13" t="s">
        <v>69</v>
      </c>
      <c r="E152" s="13" t="s">
        <v>196</v>
      </c>
      <c r="F152" s="13"/>
      <c r="G152" s="15">
        <v>0.875</v>
      </c>
      <c r="H152" s="15">
        <v>0.5</v>
      </c>
      <c r="I152" s="15">
        <v>1E-3</v>
      </c>
      <c r="J152" s="15">
        <v>0.5</v>
      </c>
      <c r="K152" s="15">
        <v>0.8</v>
      </c>
      <c r="L152" s="16"/>
      <c r="N152" s="17"/>
      <c r="O152" s="17" t="str">
        <f>IF(ISERROR(VLOOKUP(V152,Helper!$A$2:$C$33,3,FALSE)),"",VLOOKUP(V152,Helper!$A$2:$C$33,3,FALSE))</f>
        <v/>
      </c>
      <c r="P152" s="17"/>
      <c r="Q152" s="17"/>
      <c r="R152" s="17">
        <f t="shared" si="26"/>
        <v>0</v>
      </c>
      <c r="S152" s="17"/>
      <c r="T152" s="18"/>
      <c r="U152" s="17"/>
      <c r="V152" s="17"/>
      <c r="W152" s="13" t="str">
        <f>IF(ISERROR(VLOOKUP(V152,Helper!$A$2:$B$33,2,FALSE)),"",VLOOKUP(V152,Helper!$A$2:$B$33,2,FALSE))</f>
        <v/>
      </c>
      <c r="X152" s="19">
        <v>1.27</v>
      </c>
      <c r="Y152" s="19" t="e">
        <f t="shared" ref="Y152:Y217" si="27">IF(ISBLANK(IF(B152="F",R152,R152))/N152,"0",IF(B152="D",R152,R152+S152))/N152</f>
        <v>#DIV/0!</v>
      </c>
      <c r="Z152" s="19" t="e">
        <f t="shared" si="2"/>
        <v>#VALUE!</v>
      </c>
      <c r="AA152" s="19">
        <f t="shared" si="7"/>
        <v>0</v>
      </c>
      <c r="AB152" s="13">
        <f t="shared" si="25"/>
        <v>0</v>
      </c>
      <c r="AC152" s="22"/>
    </row>
    <row r="153" spans="1:29" x14ac:dyDescent="0.2">
      <c r="A153" s="12" t="s">
        <v>222</v>
      </c>
      <c r="B153" s="13" t="s">
        <v>28</v>
      </c>
      <c r="C153" s="14">
        <v>31836</v>
      </c>
      <c r="D153" s="13" t="s">
        <v>40</v>
      </c>
      <c r="E153" s="13" t="s">
        <v>41</v>
      </c>
      <c r="F153" s="13"/>
      <c r="G153" s="15">
        <v>0.875</v>
      </c>
      <c r="H153" s="15">
        <v>0.4</v>
      </c>
      <c r="I153" s="15">
        <v>0.66700000000000004</v>
      </c>
      <c r="J153" s="15">
        <v>0.5</v>
      </c>
      <c r="K153" s="15">
        <v>0.2</v>
      </c>
      <c r="L153" s="16"/>
      <c r="N153" s="17"/>
      <c r="O153" s="17" t="str">
        <f>IF(ISERROR(VLOOKUP(V153,Helper!$A$2:$C$33,3,FALSE)),"",VLOOKUP(V153,Helper!$A$2:$C$33,3,FALSE))</f>
        <v/>
      </c>
      <c r="P153" s="17"/>
      <c r="Q153" s="17"/>
      <c r="R153" s="17">
        <f t="shared" si="26"/>
        <v>0</v>
      </c>
      <c r="S153" s="17"/>
      <c r="T153" s="18"/>
      <c r="U153" s="17"/>
      <c r="V153" s="17"/>
      <c r="W153" s="13" t="str">
        <f>IF(ISERROR(VLOOKUP(V153,Helper!$A$2:$B$33,2,FALSE)),"",VLOOKUP(V153,Helper!$A$2:$B$33,2,FALSE))</f>
        <v/>
      </c>
      <c r="X153" s="19">
        <v>1.29</v>
      </c>
      <c r="Y153" s="19" t="e">
        <f t="shared" si="27"/>
        <v>#DIV/0!</v>
      </c>
      <c r="Z153" s="19" t="e">
        <f t="shared" si="2"/>
        <v>#VALUE!</v>
      </c>
      <c r="AA153" s="19">
        <f t="shared" si="7"/>
        <v>0</v>
      </c>
      <c r="AB153" s="13">
        <f t="shared" si="25"/>
        <v>0</v>
      </c>
      <c r="AC153" s="22"/>
    </row>
    <row r="154" spans="1:29" x14ac:dyDescent="0.2">
      <c r="A154" s="12" t="s">
        <v>223</v>
      </c>
      <c r="B154" s="13" t="s">
        <v>28</v>
      </c>
      <c r="C154" s="14">
        <v>33683</v>
      </c>
      <c r="D154" s="13" t="s">
        <v>69</v>
      </c>
      <c r="E154" s="13" t="s">
        <v>30</v>
      </c>
      <c r="F154" s="13"/>
      <c r="G154" s="15">
        <v>0.875</v>
      </c>
      <c r="H154" s="15">
        <v>0.3</v>
      </c>
      <c r="I154" s="15">
        <v>0.16700000000000001</v>
      </c>
      <c r="J154" s="15">
        <v>0.5</v>
      </c>
      <c r="K154" s="15">
        <v>0.2</v>
      </c>
      <c r="L154" s="16"/>
      <c r="N154" s="17"/>
      <c r="O154" s="17" t="str">
        <f>IF(ISERROR(VLOOKUP(V154,Helper!$A$2:$C$33,3,FALSE)),"",VLOOKUP(V154,Helper!$A$2:$C$33,3,FALSE))</f>
        <v/>
      </c>
      <c r="P154" s="17"/>
      <c r="Q154" s="17"/>
      <c r="R154" s="17">
        <f t="shared" si="26"/>
        <v>0</v>
      </c>
      <c r="S154" s="17"/>
      <c r="T154" s="18"/>
      <c r="U154" s="17"/>
      <c r="V154" s="17"/>
      <c r="W154" s="13" t="str">
        <f>IF(ISERROR(VLOOKUP(V154,Helper!$A$2:$B$33,2,FALSE)),"",VLOOKUP(V154,Helper!$A$2:$B$33,2,FALSE))</f>
        <v/>
      </c>
      <c r="X154" s="19">
        <v>1.24</v>
      </c>
      <c r="Y154" s="19" t="e">
        <f t="shared" si="27"/>
        <v>#DIV/0!</v>
      </c>
      <c r="Z154" s="19" t="e">
        <f t="shared" si="2"/>
        <v>#VALUE!</v>
      </c>
      <c r="AA154" s="19">
        <f t="shared" si="7"/>
        <v>0</v>
      </c>
      <c r="AB154" s="13">
        <f t="shared" si="25"/>
        <v>0</v>
      </c>
      <c r="AC154" s="22"/>
    </row>
    <row r="155" spans="1:29" x14ac:dyDescent="0.2">
      <c r="A155" s="12" t="s">
        <v>224</v>
      </c>
      <c r="B155" s="13" t="s">
        <v>37</v>
      </c>
      <c r="C155" s="14">
        <v>32602</v>
      </c>
      <c r="D155" s="13" t="s">
        <v>29</v>
      </c>
      <c r="E155" s="13" t="s">
        <v>41</v>
      </c>
      <c r="F155" s="13"/>
      <c r="G155" s="15">
        <v>0.5</v>
      </c>
      <c r="H155" s="15">
        <v>0.5</v>
      </c>
      <c r="I155" s="15">
        <v>0.5</v>
      </c>
      <c r="J155" s="15">
        <v>0.5</v>
      </c>
      <c r="K155" s="16"/>
      <c r="L155" s="15">
        <v>0.6</v>
      </c>
      <c r="N155" s="17"/>
      <c r="O155" s="17" t="str">
        <f>IF(ISERROR(VLOOKUP(V155,Helper!$A$2:$C$33,3,FALSE)),"",VLOOKUP(V155,Helper!$A$2:$C$33,3,FALSE))</f>
        <v/>
      </c>
      <c r="P155" s="17"/>
      <c r="Q155" s="17"/>
      <c r="R155" s="17">
        <f t="shared" si="26"/>
        <v>0</v>
      </c>
      <c r="S155" s="17"/>
      <c r="T155" s="18"/>
      <c r="U155" s="17"/>
      <c r="V155" s="17"/>
      <c r="W155" s="13" t="str">
        <f>IF(ISERROR(VLOOKUP(V155,Helper!$A$2:$B$33,2,FALSE)),"",VLOOKUP(V155,Helper!$A$2:$B$33,2,FALSE))</f>
        <v/>
      </c>
      <c r="X155" s="19">
        <v>1.27</v>
      </c>
      <c r="Y155" s="19" t="e">
        <f t="shared" si="27"/>
        <v>#DIV/0!</v>
      </c>
      <c r="Z155" s="19" t="e">
        <f t="shared" si="2"/>
        <v>#VALUE!</v>
      </c>
      <c r="AA155" s="19">
        <f t="shared" si="7"/>
        <v>0</v>
      </c>
      <c r="AB155" s="13">
        <f t="shared" si="25"/>
        <v>0</v>
      </c>
      <c r="AC155" s="22"/>
    </row>
    <row r="156" spans="1:29" x14ac:dyDescent="0.2">
      <c r="A156" s="12" t="s">
        <v>225</v>
      </c>
      <c r="B156" s="13" t="s">
        <v>28</v>
      </c>
      <c r="C156" s="14">
        <v>32340</v>
      </c>
      <c r="D156" s="13" t="s">
        <v>40</v>
      </c>
      <c r="E156" s="13" t="s">
        <v>70</v>
      </c>
      <c r="F156" s="13"/>
      <c r="G156" s="15">
        <v>0.875</v>
      </c>
      <c r="H156" s="15">
        <v>0.5</v>
      </c>
      <c r="I156" s="15">
        <v>0.5</v>
      </c>
      <c r="J156" s="15">
        <v>0.5</v>
      </c>
      <c r="K156" s="15">
        <v>0.4</v>
      </c>
      <c r="L156" s="16"/>
      <c r="N156" s="17"/>
      <c r="O156" s="17" t="str">
        <f>IF(ISERROR(VLOOKUP(V156,Helper!$A$2:$C$33,3,FALSE)),"",VLOOKUP(V156,Helper!$A$2:$C$33,3,FALSE))</f>
        <v/>
      </c>
      <c r="P156" s="17"/>
      <c r="Q156" s="17"/>
      <c r="R156" s="17">
        <f t="shared" si="26"/>
        <v>0</v>
      </c>
      <c r="S156" s="17"/>
      <c r="T156" s="18"/>
      <c r="U156" s="17"/>
      <c r="V156" s="17"/>
      <c r="W156" s="13" t="str">
        <f>IF(ISERROR(VLOOKUP(V156,Helper!$A$2:$B$33,2,FALSE)),"",VLOOKUP(V156,Helper!$A$2:$B$33,2,FALSE))</f>
        <v/>
      </c>
      <c r="X156" s="19">
        <v>1.28</v>
      </c>
      <c r="Y156" s="19" t="e">
        <f t="shared" si="27"/>
        <v>#DIV/0!</v>
      </c>
      <c r="Z156" s="19" t="e">
        <f t="shared" si="2"/>
        <v>#VALUE!</v>
      </c>
      <c r="AA156" s="19">
        <f t="shared" si="7"/>
        <v>0</v>
      </c>
      <c r="AB156" s="13">
        <f t="shared" si="25"/>
        <v>0</v>
      </c>
      <c r="AC156" s="22"/>
    </row>
    <row r="157" spans="1:29" x14ac:dyDescent="0.2">
      <c r="A157" s="12" t="s">
        <v>226</v>
      </c>
      <c r="B157" s="13" t="s">
        <v>28</v>
      </c>
      <c r="C157" s="14">
        <v>33986</v>
      </c>
      <c r="D157" s="13" t="s">
        <v>29</v>
      </c>
      <c r="E157" s="13" t="s">
        <v>35</v>
      </c>
      <c r="F157" s="13"/>
      <c r="G157" s="15">
        <v>0.5</v>
      </c>
      <c r="H157" s="15">
        <v>0.2</v>
      </c>
      <c r="I157" s="21"/>
      <c r="J157" s="15">
        <v>0.125</v>
      </c>
      <c r="K157" s="21"/>
      <c r="L157" s="16"/>
      <c r="N157" s="17"/>
      <c r="O157" s="17" t="str">
        <f>IF(ISERROR(VLOOKUP(V157,Helper!$A$2:$C$33,3,FALSE)),"",VLOOKUP(V157,Helper!$A$2:$C$33,3,FALSE))</f>
        <v/>
      </c>
      <c r="P157" s="17"/>
      <c r="Q157" s="17"/>
      <c r="R157" s="17">
        <f t="shared" si="26"/>
        <v>0</v>
      </c>
      <c r="S157" s="17"/>
      <c r="T157" s="18"/>
      <c r="U157" s="17"/>
      <c r="V157" s="17"/>
      <c r="W157" s="13" t="str">
        <f>IF(ISERROR(VLOOKUP(V157,Helper!$A$2:$B$33,2,FALSE)),"",VLOOKUP(V157,Helper!$A$2:$B$33,2,FALSE))</f>
        <v/>
      </c>
      <c r="X157" s="19">
        <v>1.18</v>
      </c>
      <c r="Y157" s="19" t="e">
        <f t="shared" si="27"/>
        <v>#DIV/0!</v>
      </c>
      <c r="Z157" s="19" t="e">
        <f t="shared" si="2"/>
        <v>#VALUE!</v>
      </c>
      <c r="AA157" s="19">
        <f t="shared" si="7"/>
        <v>0</v>
      </c>
      <c r="AB157" s="13">
        <f t="shared" si="25"/>
        <v>0</v>
      </c>
      <c r="AC157" s="22"/>
    </row>
    <row r="158" spans="1:29" x14ac:dyDescent="0.2">
      <c r="A158" s="12" t="s">
        <v>227</v>
      </c>
      <c r="B158" s="13" t="s">
        <v>28</v>
      </c>
      <c r="C158" s="14">
        <v>30798</v>
      </c>
      <c r="D158" s="13" t="s">
        <v>29</v>
      </c>
      <c r="E158" s="13" t="s">
        <v>41</v>
      </c>
      <c r="F158" s="13"/>
      <c r="G158" s="15">
        <v>0.5</v>
      </c>
      <c r="H158" s="15">
        <v>0.5</v>
      </c>
      <c r="I158" s="15">
        <v>0.33300000000000002</v>
      </c>
      <c r="J158" s="15">
        <v>0.5</v>
      </c>
      <c r="K158" s="15">
        <v>0.8</v>
      </c>
      <c r="L158" s="16"/>
      <c r="N158" s="17"/>
      <c r="O158" s="17" t="str">
        <f>IF(ISERROR(VLOOKUP(V158,Helper!$A$2:$C$33,3,FALSE)),"",VLOOKUP(V158,Helper!$A$2:$C$33,3,FALSE))</f>
        <v/>
      </c>
      <c r="P158" s="17"/>
      <c r="Q158" s="17"/>
      <c r="R158" s="17">
        <f t="shared" si="26"/>
        <v>0</v>
      </c>
      <c r="S158" s="17"/>
      <c r="T158" s="18"/>
      <c r="U158" s="17"/>
      <c r="V158" s="17"/>
      <c r="W158" s="13" t="str">
        <f>IF(ISERROR(VLOOKUP(V158,Helper!$A$2:$B$33,2,FALSE)),"",VLOOKUP(V158,Helper!$A$2:$B$33,2,FALSE))</f>
        <v/>
      </c>
      <c r="X158" s="19">
        <v>1.29</v>
      </c>
      <c r="Y158" s="19" t="e">
        <f t="shared" si="27"/>
        <v>#DIV/0!</v>
      </c>
      <c r="Z158" s="19" t="e">
        <f t="shared" si="2"/>
        <v>#VALUE!</v>
      </c>
      <c r="AA158" s="19">
        <f t="shared" si="7"/>
        <v>0</v>
      </c>
      <c r="AB158" s="13">
        <f t="shared" si="25"/>
        <v>0</v>
      </c>
      <c r="AC158" s="22"/>
    </row>
    <row r="159" spans="1:29" x14ac:dyDescent="0.2">
      <c r="A159" s="12" t="s">
        <v>228</v>
      </c>
      <c r="B159" s="13" t="s">
        <v>37</v>
      </c>
      <c r="C159" s="14">
        <v>30964</v>
      </c>
      <c r="D159" s="13" t="s">
        <v>40</v>
      </c>
      <c r="E159" s="13" t="s">
        <v>38</v>
      </c>
      <c r="F159" s="13"/>
      <c r="G159" s="15">
        <v>0.25</v>
      </c>
      <c r="H159" s="15">
        <v>0.5</v>
      </c>
      <c r="I159" s="15">
        <v>0.33300000000000002</v>
      </c>
      <c r="J159" s="15">
        <v>0.375</v>
      </c>
      <c r="K159" s="16"/>
      <c r="L159" s="21"/>
      <c r="N159" s="17"/>
      <c r="O159" s="17" t="str">
        <f>IF(ISERROR(VLOOKUP(V159,Helper!$A$2:$C$33,3,FALSE)),"",VLOOKUP(V159,Helper!$A$2:$C$33,3,FALSE))</f>
        <v/>
      </c>
      <c r="P159" s="17"/>
      <c r="Q159" s="17"/>
      <c r="R159" s="17">
        <f t="shared" si="26"/>
        <v>0</v>
      </c>
      <c r="S159" s="17"/>
      <c r="T159" s="18"/>
      <c r="U159" s="17"/>
      <c r="V159" s="17"/>
      <c r="W159" s="13" t="str">
        <f>IF(ISERROR(VLOOKUP(V159,Helper!$A$2:$B$33,2,FALSE)),"",VLOOKUP(V159,Helper!$A$2:$B$33,2,FALSE))</f>
        <v/>
      </c>
      <c r="X159" s="19">
        <v>1.3</v>
      </c>
      <c r="Y159" s="19" t="e">
        <f t="shared" si="27"/>
        <v>#DIV/0!</v>
      </c>
      <c r="Z159" s="19" t="e">
        <f t="shared" si="2"/>
        <v>#VALUE!</v>
      </c>
      <c r="AA159" s="19">
        <f t="shared" si="7"/>
        <v>0</v>
      </c>
      <c r="AB159" s="13">
        <f t="shared" si="25"/>
        <v>0</v>
      </c>
      <c r="AC159" s="22"/>
    </row>
    <row r="160" spans="1:29" x14ac:dyDescent="0.2">
      <c r="A160" s="12" t="s">
        <v>229</v>
      </c>
      <c r="B160" s="13" t="s">
        <v>37</v>
      </c>
      <c r="C160" s="14">
        <v>34565</v>
      </c>
      <c r="D160" s="13" t="s">
        <v>40</v>
      </c>
      <c r="E160" s="13" t="s">
        <v>35</v>
      </c>
      <c r="F160" s="13"/>
      <c r="G160" s="15">
        <v>0.25</v>
      </c>
      <c r="H160" s="15">
        <v>0.1</v>
      </c>
      <c r="I160" s="21"/>
      <c r="J160" s="15">
        <v>0.5</v>
      </c>
      <c r="K160" s="16"/>
      <c r="L160" s="21"/>
      <c r="N160" s="17"/>
      <c r="O160" s="17" t="str">
        <f>IF(ISERROR(VLOOKUP(V160,Helper!$A$2:$C$33,3,FALSE)),"",VLOOKUP(V160,Helper!$A$2:$C$33,3,FALSE))</f>
        <v/>
      </c>
      <c r="P160" s="17"/>
      <c r="Q160" s="17"/>
      <c r="R160" s="17">
        <f t="shared" si="26"/>
        <v>0</v>
      </c>
      <c r="S160" s="17"/>
      <c r="T160" s="18"/>
      <c r="U160" s="17"/>
      <c r="V160" s="17"/>
      <c r="W160" s="13" t="str">
        <f>IF(ISERROR(VLOOKUP(V160,Helper!$A$2:$B$33,2,FALSE)),"",VLOOKUP(V160,Helper!$A$2:$B$33,2,FALSE))</f>
        <v/>
      </c>
      <c r="X160" s="19">
        <v>1.06</v>
      </c>
      <c r="Y160" s="19" t="e">
        <f t="shared" si="27"/>
        <v>#DIV/0!</v>
      </c>
      <c r="Z160" s="19" t="e">
        <f t="shared" si="2"/>
        <v>#VALUE!</v>
      </c>
      <c r="AA160" s="19">
        <f t="shared" si="7"/>
        <v>0</v>
      </c>
      <c r="AB160" s="13">
        <f t="shared" si="25"/>
        <v>0</v>
      </c>
      <c r="AC160" s="22"/>
    </row>
    <row r="161" spans="1:29" x14ac:dyDescent="0.2">
      <c r="A161" s="12" t="s">
        <v>230</v>
      </c>
      <c r="B161" s="13" t="s">
        <v>37</v>
      </c>
      <c r="C161" s="14">
        <v>32967</v>
      </c>
      <c r="D161" s="13" t="s">
        <v>40</v>
      </c>
      <c r="E161" s="13" t="s">
        <v>41</v>
      </c>
      <c r="F161" s="13"/>
      <c r="G161" s="15">
        <v>0.875</v>
      </c>
      <c r="H161" s="15">
        <v>0.5</v>
      </c>
      <c r="I161" s="15">
        <v>0.66700000000000004</v>
      </c>
      <c r="J161" s="15">
        <v>0.375</v>
      </c>
      <c r="K161" s="16"/>
      <c r="L161" s="15">
        <v>0.2</v>
      </c>
      <c r="N161" s="17"/>
      <c r="O161" s="17" t="str">
        <f>IF(ISERROR(VLOOKUP(V161,Helper!$A$2:$C$33,3,FALSE)),"",VLOOKUP(V161,Helper!$A$2:$C$33,3,FALSE))</f>
        <v/>
      </c>
      <c r="P161" s="17"/>
      <c r="Q161" s="17"/>
      <c r="R161" s="17">
        <f t="shared" si="26"/>
        <v>0</v>
      </c>
      <c r="S161" s="17"/>
      <c r="T161" s="18"/>
      <c r="U161" s="17"/>
      <c r="V161" s="17"/>
      <c r="W161" s="13" t="str">
        <f>IF(ISERROR(VLOOKUP(V161,Helper!$A$2:$B$33,2,FALSE)),"",VLOOKUP(V161,Helper!$A$2:$B$33,2,FALSE))</f>
        <v/>
      </c>
      <c r="X161" s="19">
        <v>1.26</v>
      </c>
      <c r="Y161" s="19" t="e">
        <f t="shared" si="27"/>
        <v>#DIV/0!</v>
      </c>
      <c r="Z161" s="19" t="e">
        <f t="shared" si="2"/>
        <v>#VALUE!</v>
      </c>
      <c r="AA161" s="19">
        <f t="shared" si="7"/>
        <v>0</v>
      </c>
      <c r="AB161" s="13">
        <f t="shared" si="25"/>
        <v>0</v>
      </c>
      <c r="AC161" s="22"/>
    </row>
    <row r="162" spans="1:29" x14ac:dyDescent="0.2">
      <c r="A162" s="12" t="s">
        <v>231</v>
      </c>
      <c r="B162" s="13" t="s">
        <v>28</v>
      </c>
      <c r="C162" s="14">
        <v>33338</v>
      </c>
      <c r="D162" s="13" t="s">
        <v>33</v>
      </c>
      <c r="E162" s="13" t="s">
        <v>41</v>
      </c>
      <c r="F162" s="13"/>
      <c r="G162" s="15">
        <v>0.5</v>
      </c>
      <c r="H162" s="15">
        <v>0.4</v>
      </c>
      <c r="I162" s="15">
        <v>0.33300000000000002</v>
      </c>
      <c r="J162" s="15">
        <v>0.375</v>
      </c>
      <c r="K162" s="15">
        <v>0.8</v>
      </c>
      <c r="L162" s="16"/>
      <c r="N162" s="17"/>
      <c r="O162" s="17" t="str">
        <f>IF(ISERROR(VLOOKUP(V162,Helper!$A$2:$C$33,3,FALSE)),"",VLOOKUP(V162,Helper!$A$2:$C$33,3,FALSE))</f>
        <v/>
      </c>
      <c r="P162" s="17"/>
      <c r="Q162" s="17"/>
      <c r="R162" s="17">
        <f t="shared" si="26"/>
        <v>0</v>
      </c>
      <c r="S162" s="17"/>
      <c r="T162" s="18"/>
      <c r="U162" s="17"/>
      <c r="V162" s="17"/>
      <c r="W162" s="13" t="str">
        <f>IF(ISERROR(VLOOKUP(V162,Helper!$A$2:$B$33,2,FALSE)),"",VLOOKUP(V162,Helper!$A$2:$B$33,2,FALSE))</f>
        <v/>
      </c>
      <c r="X162" s="19">
        <v>1.25</v>
      </c>
      <c r="Y162" s="19" t="e">
        <f t="shared" si="27"/>
        <v>#DIV/0!</v>
      </c>
      <c r="Z162" s="19" t="e">
        <f t="shared" si="2"/>
        <v>#VALUE!</v>
      </c>
      <c r="AA162" s="19">
        <f t="shared" si="7"/>
        <v>0</v>
      </c>
      <c r="AB162" s="13">
        <f t="shared" si="25"/>
        <v>0</v>
      </c>
      <c r="AC162" s="22"/>
    </row>
    <row r="163" spans="1:29" x14ac:dyDescent="0.2">
      <c r="A163" s="12" t="s">
        <v>232</v>
      </c>
      <c r="B163" s="13" t="s">
        <v>37</v>
      </c>
      <c r="C163" s="14">
        <v>33853</v>
      </c>
      <c r="D163" s="13" t="s">
        <v>69</v>
      </c>
      <c r="E163" s="13" t="s">
        <v>38</v>
      </c>
      <c r="F163" s="13"/>
      <c r="G163" s="15">
        <v>0.875</v>
      </c>
      <c r="H163" s="15">
        <v>0.3</v>
      </c>
      <c r="I163" s="21"/>
      <c r="J163" s="15">
        <v>0.125</v>
      </c>
      <c r="K163" s="16"/>
      <c r="L163" s="21"/>
      <c r="N163" s="17"/>
      <c r="O163" s="17" t="str">
        <f>IF(ISERROR(VLOOKUP(V163,Helper!$A$2:$C$33,3,FALSE)),"",VLOOKUP(V163,Helper!$A$2:$C$33,3,FALSE))</f>
        <v/>
      </c>
      <c r="P163" s="17"/>
      <c r="Q163" s="17"/>
      <c r="R163" s="17">
        <f t="shared" si="26"/>
        <v>0</v>
      </c>
      <c r="S163" s="17"/>
      <c r="T163" s="18"/>
      <c r="U163" s="17"/>
      <c r="V163" s="17"/>
      <c r="W163" s="13" t="str">
        <f>IF(ISERROR(VLOOKUP(V163,Helper!$A$2:$B$33,2,FALSE)),"",VLOOKUP(V163,Helper!$A$2:$B$33,2,FALSE))</f>
        <v/>
      </c>
      <c r="X163" s="19">
        <v>1.18</v>
      </c>
      <c r="Y163" s="19" t="e">
        <f t="shared" si="27"/>
        <v>#DIV/0!</v>
      </c>
      <c r="Z163" s="19" t="e">
        <f t="shared" si="2"/>
        <v>#VALUE!</v>
      </c>
      <c r="AA163" s="19">
        <f t="shared" si="7"/>
        <v>0</v>
      </c>
      <c r="AB163" s="13">
        <f t="shared" si="25"/>
        <v>0</v>
      </c>
      <c r="AC163" s="22"/>
    </row>
    <row r="164" spans="1:29" x14ac:dyDescent="0.2">
      <c r="A164" s="12" t="s">
        <v>233</v>
      </c>
      <c r="B164" s="13" t="s">
        <v>37</v>
      </c>
      <c r="C164" s="14">
        <v>32007</v>
      </c>
      <c r="D164" s="13" t="s">
        <v>40</v>
      </c>
      <c r="E164" s="13" t="s">
        <v>41</v>
      </c>
      <c r="F164" s="13"/>
      <c r="G164" s="15">
        <v>0.875</v>
      </c>
      <c r="H164" s="15">
        <v>0.4</v>
      </c>
      <c r="I164" s="15">
        <v>0.5</v>
      </c>
      <c r="J164" s="15">
        <v>0.5</v>
      </c>
      <c r="K164" s="16"/>
      <c r="L164" s="15">
        <v>0.2</v>
      </c>
      <c r="N164" s="17"/>
      <c r="O164" s="17" t="str">
        <f>IF(ISERROR(VLOOKUP(V164,Helper!$A$2:$C$33,3,FALSE)),"",VLOOKUP(V164,Helper!$A$2:$C$33,3,FALSE))</f>
        <v/>
      </c>
      <c r="P164" s="17"/>
      <c r="Q164" s="17"/>
      <c r="R164" s="17">
        <f t="shared" si="26"/>
        <v>0</v>
      </c>
      <c r="S164" s="17"/>
      <c r="T164" s="18"/>
      <c r="U164" s="17"/>
      <c r="V164" s="17"/>
      <c r="W164" s="13" t="str">
        <f>IF(ISERROR(VLOOKUP(V164,Helper!$A$2:$B$33,2,FALSE)),"",VLOOKUP(V164,Helper!$A$2:$B$33,2,FALSE))</f>
        <v/>
      </c>
      <c r="X164" s="19">
        <v>1.28</v>
      </c>
      <c r="Y164" s="19" t="e">
        <f t="shared" si="27"/>
        <v>#DIV/0!</v>
      </c>
      <c r="Z164" s="19" t="e">
        <f t="shared" si="2"/>
        <v>#VALUE!</v>
      </c>
      <c r="AA164" s="19">
        <f t="shared" si="7"/>
        <v>0</v>
      </c>
      <c r="AB164" s="13">
        <f t="shared" si="25"/>
        <v>0</v>
      </c>
      <c r="AC164" s="22"/>
    </row>
    <row r="165" spans="1:29" x14ac:dyDescent="0.2">
      <c r="A165" s="12" t="s">
        <v>234</v>
      </c>
      <c r="B165" s="13" t="s">
        <v>28</v>
      </c>
      <c r="C165" s="14">
        <v>31335</v>
      </c>
      <c r="D165" s="13" t="s">
        <v>45</v>
      </c>
      <c r="E165" s="13" t="s">
        <v>41</v>
      </c>
      <c r="F165" s="13"/>
      <c r="G165" s="15">
        <v>0.875</v>
      </c>
      <c r="H165" s="15">
        <v>0.4</v>
      </c>
      <c r="I165" s="15">
        <v>0.83299999999999996</v>
      </c>
      <c r="J165" s="21"/>
      <c r="K165" s="15">
        <v>0.6</v>
      </c>
      <c r="L165" s="16"/>
      <c r="N165" s="17"/>
      <c r="O165" s="17" t="str">
        <f>IF(ISERROR(VLOOKUP(V165,Helper!$A$2:$C$33,3,FALSE)),"",VLOOKUP(V165,Helper!$A$2:$C$33,3,FALSE))</f>
        <v/>
      </c>
      <c r="P165" s="17"/>
      <c r="Q165" s="17"/>
      <c r="R165" s="17">
        <f t="shared" si="26"/>
        <v>0</v>
      </c>
      <c r="S165" s="17"/>
      <c r="T165" s="18"/>
      <c r="U165" s="17"/>
      <c r="V165" s="17"/>
      <c r="W165" s="13" t="str">
        <f>IF(ISERROR(VLOOKUP(V165,Helper!$A$2:$B$33,2,FALSE)),"",VLOOKUP(V165,Helper!$A$2:$B$33,2,FALSE))</f>
        <v/>
      </c>
      <c r="X165" s="19">
        <v>1.3</v>
      </c>
      <c r="Y165" s="19" t="e">
        <f t="shared" si="27"/>
        <v>#DIV/0!</v>
      </c>
      <c r="Z165" s="19" t="e">
        <f t="shared" si="2"/>
        <v>#VALUE!</v>
      </c>
      <c r="AA165" s="19">
        <f t="shared" si="7"/>
        <v>0</v>
      </c>
      <c r="AB165" s="13">
        <f t="shared" si="25"/>
        <v>0</v>
      </c>
      <c r="AC165" s="22"/>
    </row>
    <row r="166" spans="1:29" x14ac:dyDescent="0.2">
      <c r="A166" s="12" t="s">
        <v>235</v>
      </c>
      <c r="B166" s="13" t="s">
        <v>28</v>
      </c>
      <c r="C166" s="14">
        <v>34173</v>
      </c>
      <c r="D166" s="13" t="s">
        <v>33</v>
      </c>
      <c r="E166" s="13" t="s">
        <v>38</v>
      </c>
      <c r="F166" s="13"/>
      <c r="G166" s="15">
        <v>0.25</v>
      </c>
      <c r="H166" s="15">
        <v>0.2</v>
      </c>
      <c r="I166" s="15">
        <v>0.16700000000000001</v>
      </c>
      <c r="J166" s="15">
        <v>0.5</v>
      </c>
      <c r="K166" s="15">
        <v>0.2</v>
      </c>
      <c r="L166" s="16"/>
      <c r="N166" s="17"/>
      <c r="O166" s="17" t="str">
        <f>IF(ISERROR(VLOOKUP(V166,Helper!$A$2:$C$33,3,FALSE)),"",VLOOKUP(V166,Helper!$A$2:$C$33,3,FALSE))</f>
        <v/>
      </c>
      <c r="P166" s="17"/>
      <c r="Q166" s="17"/>
      <c r="R166" s="17">
        <f t="shared" si="26"/>
        <v>0</v>
      </c>
      <c r="S166" s="17"/>
      <c r="T166" s="18"/>
      <c r="U166" s="17"/>
      <c r="V166" s="17"/>
      <c r="W166" s="13" t="str">
        <f>IF(ISERROR(VLOOKUP(V166,Helper!$A$2:$B$33,2,FALSE)),"",VLOOKUP(V166,Helper!$A$2:$B$33,2,FALSE))</f>
        <v/>
      </c>
      <c r="X166" s="19">
        <v>1.18</v>
      </c>
      <c r="Y166" s="19" t="e">
        <f t="shared" si="27"/>
        <v>#DIV/0!</v>
      </c>
      <c r="Z166" s="19" t="e">
        <f t="shared" si="2"/>
        <v>#VALUE!</v>
      </c>
      <c r="AA166" s="19">
        <f t="shared" si="7"/>
        <v>0</v>
      </c>
      <c r="AB166" s="13">
        <f t="shared" si="25"/>
        <v>0</v>
      </c>
      <c r="AC166" s="22"/>
    </row>
    <row r="167" spans="1:29" x14ac:dyDescent="0.2">
      <c r="A167" s="12" t="s">
        <v>236</v>
      </c>
      <c r="B167" s="13" t="s">
        <v>28</v>
      </c>
      <c r="C167" s="14">
        <v>33726</v>
      </c>
      <c r="D167" s="13" t="s">
        <v>29</v>
      </c>
      <c r="E167" s="13" t="s">
        <v>70</v>
      </c>
      <c r="F167" s="13"/>
      <c r="G167" s="15">
        <v>0.875</v>
      </c>
      <c r="H167" s="15">
        <v>0.3</v>
      </c>
      <c r="I167" s="15">
        <v>0.33300000000000002</v>
      </c>
      <c r="J167" s="15">
        <v>0.5</v>
      </c>
      <c r="K167" s="15">
        <v>0.8</v>
      </c>
      <c r="L167" s="16"/>
      <c r="N167" s="17"/>
      <c r="O167" s="17" t="str">
        <f>IF(ISERROR(VLOOKUP(V167,Helper!$A$2:$C$33,3,FALSE)),"",VLOOKUP(V167,Helper!$A$2:$C$33,3,FALSE))</f>
        <v/>
      </c>
      <c r="P167" s="17"/>
      <c r="Q167" s="17"/>
      <c r="R167" s="17">
        <f t="shared" si="26"/>
        <v>0</v>
      </c>
      <c r="S167" s="17"/>
      <c r="T167" s="18"/>
      <c r="U167" s="17"/>
      <c r="V167" s="17"/>
      <c r="W167" s="13" t="str">
        <f>IF(ISERROR(VLOOKUP(V167,Helper!$A$2:$B$33,2,FALSE)),"",VLOOKUP(V167,Helper!$A$2:$B$33,2,FALSE))</f>
        <v/>
      </c>
      <c r="X167" s="19">
        <v>1.24</v>
      </c>
      <c r="Y167" s="19" t="e">
        <f t="shared" si="27"/>
        <v>#DIV/0!</v>
      </c>
      <c r="Z167" s="19" t="e">
        <f t="shared" si="2"/>
        <v>#VALUE!</v>
      </c>
      <c r="AA167" s="19">
        <f t="shared" si="7"/>
        <v>0</v>
      </c>
      <c r="AB167" s="13">
        <f t="shared" si="25"/>
        <v>0</v>
      </c>
      <c r="AC167" s="22"/>
    </row>
    <row r="168" spans="1:29" x14ac:dyDescent="0.2">
      <c r="A168" s="12" t="s">
        <v>237</v>
      </c>
      <c r="B168" s="13" t="s">
        <v>28</v>
      </c>
      <c r="C168" s="14">
        <v>34391</v>
      </c>
      <c r="D168" s="13" t="s">
        <v>33</v>
      </c>
      <c r="E168" s="13" t="s">
        <v>94</v>
      </c>
      <c r="F168" s="13"/>
      <c r="G168" s="15">
        <v>0.25</v>
      </c>
      <c r="H168" s="15">
        <v>0.1</v>
      </c>
      <c r="I168" s="21"/>
      <c r="J168" s="21"/>
      <c r="K168" s="21"/>
      <c r="L168" s="16"/>
      <c r="N168" s="17"/>
      <c r="O168" s="17" t="str">
        <f>IF(ISERROR(VLOOKUP(V168,Helper!$A$2:$C$33,3,FALSE)),"",VLOOKUP(V168,Helper!$A$2:$C$33,3,FALSE))</f>
        <v/>
      </c>
      <c r="P168" s="17"/>
      <c r="Q168" s="17"/>
      <c r="R168" s="17">
        <f t="shared" si="26"/>
        <v>0</v>
      </c>
      <c r="S168" s="17"/>
      <c r="T168" s="18"/>
      <c r="U168" s="17"/>
      <c r="V168" s="17"/>
      <c r="W168" s="13" t="str">
        <f>IF(ISERROR(VLOOKUP(V168,Helper!$A$2:$B$33,2,FALSE)),"",VLOOKUP(V168,Helper!$A$2:$B$33,2,FALSE))</f>
        <v/>
      </c>
      <c r="X168" s="19">
        <v>1.1200000000000001</v>
      </c>
      <c r="Y168" s="19" t="e">
        <f t="shared" si="27"/>
        <v>#DIV/0!</v>
      </c>
      <c r="Z168" s="19" t="e">
        <f t="shared" si="2"/>
        <v>#VALUE!</v>
      </c>
      <c r="AA168" s="19">
        <f t="shared" si="7"/>
        <v>0</v>
      </c>
      <c r="AB168" s="13">
        <f t="shared" si="25"/>
        <v>0</v>
      </c>
      <c r="AC168" s="22"/>
    </row>
    <row r="169" spans="1:29" x14ac:dyDescent="0.2">
      <c r="A169" s="12" t="s">
        <v>238</v>
      </c>
      <c r="B169" s="13" t="s">
        <v>37</v>
      </c>
      <c r="C169" s="14">
        <v>34361</v>
      </c>
      <c r="D169" s="13" t="s">
        <v>40</v>
      </c>
      <c r="E169" s="13" t="s">
        <v>35</v>
      </c>
      <c r="F169" s="13"/>
      <c r="G169" s="15">
        <v>0.875</v>
      </c>
      <c r="H169" s="15">
        <v>0.1</v>
      </c>
      <c r="I169" s="21"/>
      <c r="J169" s="15">
        <v>0.125</v>
      </c>
      <c r="K169" s="16"/>
      <c r="L169" s="21"/>
      <c r="N169" s="17"/>
      <c r="O169" s="17" t="str">
        <f>IF(ISERROR(VLOOKUP(V169,Helper!$A$2:$C$33,3,FALSE)),"",VLOOKUP(V169,Helper!$A$2:$C$33,3,FALSE))</f>
        <v/>
      </c>
      <c r="P169" s="17"/>
      <c r="Q169" s="17"/>
      <c r="R169" s="17">
        <f t="shared" si="26"/>
        <v>0</v>
      </c>
      <c r="S169" s="17"/>
      <c r="T169" s="18"/>
      <c r="U169" s="17"/>
      <c r="V169" s="17"/>
      <c r="W169" s="13" t="str">
        <f>IF(ISERROR(VLOOKUP(V169,Helper!$A$2:$B$33,2,FALSE)),"",VLOOKUP(V169,Helper!$A$2:$B$33,2,FALSE))</f>
        <v/>
      </c>
      <c r="X169" s="19">
        <v>1.1200000000000001</v>
      </c>
      <c r="Y169" s="19" t="e">
        <f t="shared" si="27"/>
        <v>#DIV/0!</v>
      </c>
      <c r="Z169" s="19" t="e">
        <f t="shared" si="2"/>
        <v>#VALUE!</v>
      </c>
      <c r="AA169" s="19">
        <f t="shared" si="7"/>
        <v>0</v>
      </c>
      <c r="AB169" s="13">
        <f t="shared" si="25"/>
        <v>0</v>
      </c>
      <c r="AC169" s="22"/>
    </row>
    <row r="170" spans="1:29" x14ac:dyDescent="0.2">
      <c r="A170" s="12" t="s">
        <v>239</v>
      </c>
      <c r="B170" s="13" t="s">
        <v>28</v>
      </c>
      <c r="C170" s="14">
        <v>32443</v>
      </c>
      <c r="D170" s="13" t="s">
        <v>40</v>
      </c>
      <c r="E170" s="13" t="s">
        <v>41</v>
      </c>
      <c r="F170" s="13"/>
      <c r="G170" s="15">
        <v>0.875</v>
      </c>
      <c r="H170" s="15">
        <v>0.5</v>
      </c>
      <c r="I170" s="15">
        <v>0.5</v>
      </c>
      <c r="J170" s="15">
        <v>0.5</v>
      </c>
      <c r="K170" s="21"/>
      <c r="L170" s="16"/>
      <c r="N170" s="17"/>
      <c r="O170" s="17" t="str">
        <f>IF(ISERROR(VLOOKUP(V170,Helper!$A$2:$C$33,3,FALSE)),"",VLOOKUP(V170,Helper!$A$2:$C$33,3,FALSE))</f>
        <v/>
      </c>
      <c r="P170" s="17"/>
      <c r="Q170" s="17"/>
      <c r="R170" s="17">
        <f t="shared" si="26"/>
        <v>0</v>
      </c>
      <c r="S170" s="17"/>
      <c r="T170" s="18"/>
      <c r="U170" s="17"/>
      <c r="V170" s="17"/>
      <c r="W170" s="13" t="str">
        <f>IF(ISERROR(VLOOKUP(V170,Helper!$A$2:$B$33,2,FALSE)),"",VLOOKUP(V170,Helper!$A$2:$B$33,2,FALSE))</f>
        <v/>
      </c>
      <c r="X170" s="19">
        <v>1.27</v>
      </c>
      <c r="Y170" s="19" t="e">
        <f t="shared" si="27"/>
        <v>#DIV/0!</v>
      </c>
      <c r="Z170" s="19" t="e">
        <f t="shared" si="2"/>
        <v>#VALUE!</v>
      </c>
      <c r="AA170" s="19">
        <f t="shared" si="7"/>
        <v>0</v>
      </c>
      <c r="AB170" s="13">
        <f t="shared" si="25"/>
        <v>0</v>
      </c>
      <c r="AC170" s="22"/>
    </row>
    <row r="171" spans="1:29" x14ac:dyDescent="0.2">
      <c r="A171" s="12" t="s">
        <v>240</v>
      </c>
      <c r="B171" s="13" t="s">
        <v>28</v>
      </c>
      <c r="C171" s="14">
        <v>30760</v>
      </c>
      <c r="D171" s="13" t="s">
        <v>40</v>
      </c>
      <c r="E171" s="13" t="s">
        <v>41</v>
      </c>
      <c r="F171" s="13"/>
      <c r="G171" s="15">
        <v>0.875</v>
      </c>
      <c r="H171" s="15">
        <v>0.5</v>
      </c>
      <c r="I171" s="15">
        <v>0.5</v>
      </c>
      <c r="J171" s="15">
        <v>0.375</v>
      </c>
      <c r="K171" s="15">
        <v>0.2</v>
      </c>
      <c r="L171" s="16"/>
      <c r="N171" s="17"/>
      <c r="O171" s="17" t="str">
        <f>IF(ISERROR(VLOOKUP(V171,Helper!$A$2:$C$33,3,FALSE)),"",VLOOKUP(V171,Helper!$A$2:$C$33,3,FALSE))</f>
        <v/>
      </c>
      <c r="P171" s="17"/>
      <c r="Q171" s="17"/>
      <c r="R171" s="17">
        <f t="shared" si="26"/>
        <v>0</v>
      </c>
      <c r="S171" s="17"/>
      <c r="T171" s="18"/>
      <c r="U171" s="17"/>
      <c r="V171" s="17"/>
      <c r="W171" s="13" t="str">
        <f>IF(ISERROR(VLOOKUP(V171,Helper!$A$2:$B$33,2,FALSE)),"",VLOOKUP(V171,Helper!$A$2:$B$33,2,FALSE))</f>
        <v/>
      </c>
      <c r="X171" s="19">
        <v>1.29</v>
      </c>
      <c r="Y171" s="19" t="e">
        <f t="shared" si="27"/>
        <v>#DIV/0!</v>
      </c>
      <c r="Z171" s="19" t="e">
        <f t="shared" si="2"/>
        <v>#VALUE!</v>
      </c>
      <c r="AA171" s="19">
        <f t="shared" si="7"/>
        <v>0</v>
      </c>
      <c r="AB171" s="13">
        <f t="shared" si="25"/>
        <v>0</v>
      </c>
      <c r="AC171" s="22"/>
    </row>
    <row r="172" spans="1:29" x14ac:dyDescent="0.2">
      <c r="A172" s="12" t="s">
        <v>241</v>
      </c>
      <c r="B172" s="13" t="s">
        <v>37</v>
      </c>
      <c r="C172" s="14">
        <v>34623</v>
      </c>
      <c r="D172" s="13" t="s">
        <v>40</v>
      </c>
      <c r="E172" s="13" t="s">
        <v>35</v>
      </c>
      <c r="F172" s="13"/>
      <c r="G172" s="15">
        <v>0.875</v>
      </c>
      <c r="H172" s="15">
        <v>0.1</v>
      </c>
      <c r="I172" s="21"/>
      <c r="J172" s="15">
        <v>0.25</v>
      </c>
      <c r="K172" s="16"/>
      <c r="L172" s="21"/>
      <c r="N172" s="17"/>
      <c r="O172" s="17" t="str">
        <f>IF(ISERROR(VLOOKUP(V172,Helper!$A$2:$C$33,3,FALSE)),"",VLOOKUP(V172,Helper!$A$2:$C$33,3,FALSE))</f>
        <v/>
      </c>
      <c r="P172" s="17"/>
      <c r="Q172" s="17"/>
      <c r="R172" s="17">
        <f t="shared" si="26"/>
        <v>0</v>
      </c>
      <c r="S172" s="17"/>
      <c r="T172" s="18"/>
      <c r="U172" s="17"/>
      <c r="V172" s="17"/>
      <c r="W172" s="13" t="str">
        <f>IF(ISERROR(VLOOKUP(V172,Helper!$A$2:$B$33,2,FALSE)),"",VLOOKUP(V172,Helper!$A$2:$B$33,2,FALSE))</f>
        <v/>
      </c>
      <c r="X172" s="19">
        <v>1.06</v>
      </c>
      <c r="Y172" s="19" t="e">
        <f t="shared" si="27"/>
        <v>#DIV/0!</v>
      </c>
      <c r="Z172" s="19" t="e">
        <f t="shared" si="2"/>
        <v>#VALUE!</v>
      </c>
      <c r="AA172" s="19">
        <f t="shared" si="7"/>
        <v>0</v>
      </c>
      <c r="AB172" s="13">
        <f t="shared" si="25"/>
        <v>0</v>
      </c>
      <c r="AC172" s="22"/>
    </row>
    <row r="173" spans="1:29" x14ac:dyDescent="0.2">
      <c r="A173" s="12" t="s">
        <v>242</v>
      </c>
      <c r="B173" s="13" t="s">
        <v>28</v>
      </c>
      <c r="C173" s="14">
        <v>34593</v>
      </c>
      <c r="D173" s="13" t="s">
        <v>29</v>
      </c>
      <c r="E173" s="13" t="s">
        <v>35</v>
      </c>
      <c r="F173" s="13"/>
      <c r="G173" s="15">
        <v>0.875</v>
      </c>
      <c r="H173" s="15">
        <v>0.1</v>
      </c>
      <c r="I173" s="21"/>
      <c r="J173" s="21"/>
      <c r="K173" s="21"/>
      <c r="L173" s="16"/>
      <c r="N173" s="17"/>
      <c r="O173" s="17" t="str">
        <f>IF(ISERROR(VLOOKUP(V173,Helper!$A$2:$C$33,3,FALSE)),"",VLOOKUP(V173,Helper!$A$2:$C$33,3,FALSE))</f>
        <v/>
      </c>
      <c r="P173" s="17"/>
      <c r="Q173" s="17"/>
      <c r="R173" s="17">
        <f t="shared" si="26"/>
        <v>0</v>
      </c>
      <c r="S173" s="17"/>
      <c r="T173" s="18"/>
      <c r="U173" s="17"/>
      <c r="V173" s="17"/>
      <c r="W173" s="13" t="str">
        <f>IF(ISERROR(VLOOKUP(V173,Helper!$A$2:$B$33,2,FALSE)),"",VLOOKUP(V173,Helper!$A$2:$B$33,2,FALSE))</f>
        <v/>
      </c>
      <c r="X173" s="19">
        <v>1.06</v>
      </c>
      <c r="Y173" s="19" t="e">
        <f t="shared" si="27"/>
        <v>#DIV/0!</v>
      </c>
      <c r="Z173" s="19" t="e">
        <f t="shared" si="2"/>
        <v>#VALUE!</v>
      </c>
      <c r="AA173" s="19">
        <f t="shared" si="7"/>
        <v>0</v>
      </c>
      <c r="AB173" s="13">
        <f t="shared" si="25"/>
        <v>0</v>
      </c>
      <c r="AC173" s="22"/>
    </row>
    <row r="174" spans="1:29" x14ac:dyDescent="0.2">
      <c r="A174" s="12" t="s">
        <v>243</v>
      </c>
      <c r="B174" s="13" t="s">
        <v>28</v>
      </c>
      <c r="C174" s="14">
        <v>32529</v>
      </c>
      <c r="D174" s="13" t="s">
        <v>40</v>
      </c>
      <c r="E174" s="13" t="s">
        <v>41</v>
      </c>
      <c r="F174" s="13"/>
      <c r="G174" s="15">
        <v>0.875</v>
      </c>
      <c r="H174" s="15">
        <v>0.5</v>
      </c>
      <c r="I174" s="15">
        <v>0.5</v>
      </c>
      <c r="J174" s="15">
        <v>0.5</v>
      </c>
      <c r="K174" s="21"/>
      <c r="L174" s="16"/>
      <c r="N174" s="17"/>
      <c r="O174" s="17" t="str">
        <f>IF(ISERROR(VLOOKUP(V174,Helper!$A$2:$C$33,3,FALSE)),"",VLOOKUP(V174,Helper!$A$2:$C$33,3,FALSE))</f>
        <v/>
      </c>
      <c r="P174" s="17"/>
      <c r="Q174" s="17"/>
      <c r="R174" s="17">
        <f t="shared" si="26"/>
        <v>0</v>
      </c>
      <c r="S174" s="17"/>
      <c r="T174" s="18"/>
      <c r="U174" s="17"/>
      <c r="V174" s="17"/>
      <c r="W174" s="13" t="str">
        <f>IF(ISERROR(VLOOKUP(V174,Helper!$A$2:$B$33,2,FALSE)),"",VLOOKUP(V174,Helper!$A$2:$B$33,2,FALSE))</f>
        <v/>
      </c>
      <c r="X174" s="19">
        <v>1.27</v>
      </c>
      <c r="Y174" s="19" t="e">
        <f t="shared" si="27"/>
        <v>#DIV/0!</v>
      </c>
      <c r="Z174" s="19" t="e">
        <f t="shared" si="2"/>
        <v>#VALUE!</v>
      </c>
      <c r="AA174" s="19">
        <f t="shared" si="7"/>
        <v>0</v>
      </c>
      <c r="AB174" s="13">
        <f t="shared" si="25"/>
        <v>0</v>
      </c>
      <c r="AC174" s="22"/>
    </row>
    <row r="175" spans="1:29" x14ac:dyDescent="0.2">
      <c r="A175" s="12" t="s">
        <v>244</v>
      </c>
      <c r="B175" s="13" t="s">
        <v>37</v>
      </c>
      <c r="C175" s="14">
        <v>34140</v>
      </c>
      <c r="D175" s="13" t="s">
        <v>33</v>
      </c>
      <c r="E175" s="13" t="s">
        <v>38</v>
      </c>
      <c r="F175" s="13"/>
      <c r="G175" s="15">
        <v>0.25</v>
      </c>
      <c r="H175" s="15">
        <v>0.2</v>
      </c>
      <c r="I175" s="15">
        <v>0.16700000000000001</v>
      </c>
      <c r="J175" s="15">
        <v>0.5</v>
      </c>
      <c r="K175" s="16"/>
      <c r="L175" s="15">
        <v>0.6</v>
      </c>
      <c r="N175" s="17"/>
      <c r="O175" s="17" t="str">
        <f>IF(ISERROR(VLOOKUP(V175,Helper!$A$2:$C$33,3,FALSE)),"",VLOOKUP(V175,Helper!$A$2:$C$33,3,FALSE))</f>
        <v/>
      </c>
      <c r="P175" s="17"/>
      <c r="Q175" s="17"/>
      <c r="R175" s="17">
        <f t="shared" si="26"/>
        <v>0</v>
      </c>
      <c r="S175" s="17"/>
      <c r="T175" s="18"/>
      <c r="U175" s="17"/>
      <c r="V175" s="17"/>
      <c r="W175" s="13" t="str">
        <f>IF(ISERROR(VLOOKUP(V175,Helper!$A$2:$B$33,2,FALSE)),"",VLOOKUP(V175,Helper!$A$2:$B$33,2,FALSE))</f>
        <v/>
      </c>
      <c r="X175" s="19">
        <v>1.18</v>
      </c>
      <c r="Y175" s="19" t="e">
        <f t="shared" si="27"/>
        <v>#DIV/0!</v>
      </c>
      <c r="Z175" s="19" t="e">
        <f t="shared" si="2"/>
        <v>#VALUE!</v>
      </c>
      <c r="AA175" s="19">
        <f t="shared" si="7"/>
        <v>0</v>
      </c>
      <c r="AB175" s="13">
        <f t="shared" si="25"/>
        <v>0</v>
      </c>
      <c r="AC175" s="22"/>
    </row>
    <row r="176" spans="1:29" x14ac:dyDescent="0.2">
      <c r="A176" s="12" t="s">
        <v>245</v>
      </c>
      <c r="B176" s="13" t="s">
        <v>28</v>
      </c>
      <c r="C176" s="14">
        <v>33632</v>
      </c>
      <c r="D176" s="13" t="s">
        <v>40</v>
      </c>
      <c r="E176" s="13" t="s">
        <v>30</v>
      </c>
      <c r="F176" s="13"/>
      <c r="G176" s="15">
        <v>0.875</v>
      </c>
      <c r="H176" s="15">
        <v>0.3</v>
      </c>
      <c r="I176" s="15">
        <v>0.33300000000000002</v>
      </c>
      <c r="J176" s="15">
        <v>0.5</v>
      </c>
      <c r="K176" s="15">
        <v>0.2</v>
      </c>
      <c r="L176" s="16"/>
      <c r="N176" s="17"/>
      <c r="O176" s="17" t="str">
        <f>IF(ISERROR(VLOOKUP(V176,Helper!$A$2:$C$33,3,FALSE)),"",VLOOKUP(V176,Helper!$A$2:$C$33,3,FALSE))</f>
        <v/>
      </c>
      <c r="P176" s="17"/>
      <c r="Q176" s="17"/>
      <c r="R176" s="17">
        <f t="shared" si="26"/>
        <v>0</v>
      </c>
      <c r="S176" s="17"/>
      <c r="T176" s="18"/>
      <c r="U176" s="17"/>
      <c r="V176" s="17"/>
      <c r="W176" s="13" t="str">
        <f>IF(ISERROR(VLOOKUP(V176,Helper!$A$2:$B$33,2,FALSE)),"",VLOOKUP(V176,Helper!$A$2:$B$33,2,FALSE))</f>
        <v/>
      </c>
      <c r="X176" s="19">
        <v>1.24</v>
      </c>
      <c r="Y176" s="19" t="e">
        <f t="shared" si="27"/>
        <v>#DIV/0!</v>
      </c>
      <c r="Z176" s="19" t="e">
        <f t="shared" si="2"/>
        <v>#VALUE!</v>
      </c>
      <c r="AA176" s="19">
        <f t="shared" si="7"/>
        <v>0</v>
      </c>
      <c r="AB176" s="13">
        <f t="shared" si="25"/>
        <v>0</v>
      </c>
      <c r="AC176" s="22"/>
    </row>
    <row r="177" spans="1:29" x14ac:dyDescent="0.2">
      <c r="A177" s="12" t="s">
        <v>246</v>
      </c>
      <c r="B177" s="13" t="s">
        <v>28</v>
      </c>
      <c r="C177" s="14">
        <v>30403</v>
      </c>
      <c r="D177" s="13" t="s">
        <v>69</v>
      </c>
      <c r="E177" s="13" t="s">
        <v>41</v>
      </c>
      <c r="F177" s="13"/>
      <c r="G177" s="15">
        <v>0.875</v>
      </c>
      <c r="H177" s="15">
        <v>0.5</v>
      </c>
      <c r="I177" s="15">
        <v>0.5</v>
      </c>
      <c r="J177" s="15">
        <v>0.375</v>
      </c>
      <c r="K177" s="21"/>
      <c r="L177" s="16"/>
      <c r="N177" s="17"/>
      <c r="O177" s="17" t="str">
        <f>IF(ISERROR(VLOOKUP(V177,Helper!$A$2:$C$33,3,FALSE)),"",VLOOKUP(V177,Helper!$A$2:$C$33,3,FALSE))</f>
        <v/>
      </c>
      <c r="P177" s="17"/>
      <c r="Q177" s="17"/>
      <c r="R177" s="17">
        <f t="shared" si="26"/>
        <v>0</v>
      </c>
      <c r="S177" s="17"/>
      <c r="T177" s="18"/>
      <c r="U177" s="17"/>
      <c r="V177" s="17"/>
      <c r="W177" s="13" t="str">
        <f>IF(ISERROR(VLOOKUP(V177,Helper!$A$2:$B$33,2,FALSE)),"",VLOOKUP(V177,Helper!$A$2:$B$33,2,FALSE))</f>
        <v/>
      </c>
      <c r="X177" s="19">
        <v>1.28</v>
      </c>
      <c r="Y177" s="19" t="e">
        <f t="shared" si="27"/>
        <v>#DIV/0!</v>
      </c>
      <c r="Z177" s="19" t="e">
        <f t="shared" si="2"/>
        <v>#VALUE!</v>
      </c>
      <c r="AA177" s="19">
        <f t="shared" si="7"/>
        <v>0</v>
      </c>
      <c r="AB177" s="13">
        <f t="shared" si="25"/>
        <v>0</v>
      </c>
      <c r="AC177" s="22"/>
    </row>
    <row r="178" spans="1:29" x14ac:dyDescent="0.2">
      <c r="A178" s="12" t="s">
        <v>247</v>
      </c>
      <c r="B178" s="13" t="s">
        <v>37</v>
      </c>
      <c r="C178" s="14">
        <v>34386</v>
      </c>
      <c r="D178" s="13" t="s">
        <v>69</v>
      </c>
      <c r="E178" s="13" t="s">
        <v>38</v>
      </c>
      <c r="F178" s="13"/>
      <c r="G178" s="15">
        <v>0.875</v>
      </c>
      <c r="H178" s="15">
        <v>0.1</v>
      </c>
      <c r="I178" s="21"/>
      <c r="J178" s="15">
        <v>0.125</v>
      </c>
      <c r="K178" s="16"/>
      <c r="L178" s="15">
        <v>0.2</v>
      </c>
      <c r="N178" s="17"/>
      <c r="O178" s="17" t="str">
        <f>IF(ISERROR(VLOOKUP(V178,Helper!$A$2:$C$33,3,FALSE)),"",VLOOKUP(V178,Helper!$A$2:$C$33,3,FALSE))</f>
        <v/>
      </c>
      <c r="P178" s="17"/>
      <c r="Q178" s="17"/>
      <c r="R178" s="17">
        <f t="shared" si="26"/>
        <v>0</v>
      </c>
      <c r="S178" s="17"/>
      <c r="T178" s="18"/>
      <c r="U178" s="17"/>
      <c r="V178" s="17"/>
      <c r="W178" s="13" t="str">
        <f>IF(ISERROR(VLOOKUP(V178,Helper!$A$2:$B$33,2,FALSE)),"",VLOOKUP(V178,Helper!$A$2:$B$33,2,FALSE))</f>
        <v/>
      </c>
      <c r="X178" s="19">
        <v>1.1200000000000001</v>
      </c>
      <c r="Y178" s="19" t="e">
        <f t="shared" si="27"/>
        <v>#DIV/0!</v>
      </c>
      <c r="Z178" s="19" t="e">
        <f t="shared" si="2"/>
        <v>#VALUE!</v>
      </c>
      <c r="AA178" s="19">
        <f t="shared" si="7"/>
        <v>0</v>
      </c>
      <c r="AB178" s="13">
        <f t="shared" si="25"/>
        <v>0</v>
      </c>
      <c r="AC178" s="22"/>
    </row>
    <row r="179" spans="1:29" x14ac:dyDescent="0.2">
      <c r="A179" s="12" t="s">
        <v>248</v>
      </c>
      <c r="B179" s="13" t="s">
        <v>37</v>
      </c>
      <c r="C179" s="14">
        <v>33228</v>
      </c>
      <c r="D179" s="13" t="s">
        <v>69</v>
      </c>
      <c r="E179" s="13" t="s">
        <v>30</v>
      </c>
      <c r="F179" s="13"/>
      <c r="G179" s="15">
        <v>0.875</v>
      </c>
      <c r="H179" s="15">
        <v>0.5</v>
      </c>
      <c r="I179" s="15">
        <v>0.33300000000000002</v>
      </c>
      <c r="J179" s="15">
        <v>0.125</v>
      </c>
      <c r="K179" s="16"/>
      <c r="L179" s="15">
        <v>0.2</v>
      </c>
      <c r="N179" s="17"/>
      <c r="O179" s="17" t="str">
        <f>IF(ISERROR(VLOOKUP(V179,Helper!$A$2:$C$33,3,FALSE)),"",VLOOKUP(V179,Helper!$A$2:$C$33,3,FALSE))</f>
        <v/>
      </c>
      <c r="P179" s="17"/>
      <c r="Q179" s="17"/>
      <c r="R179" s="17">
        <f t="shared" si="26"/>
        <v>0</v>
      </c>
      <c r="S179" s="17"/>
      <c r="T179" s="18"/>
      <c r="U179" s="17"/>
      <c r="V179" s="17"/>
      <c r="W179" s="13" t="str">
        <f>IF(ISERROR(VLOOKUP(V179,Helper!$A$2:$B$33,2,FALSE)),"",VLOOKUP(V179,Helper!$A$2:$B$33,2,FALSE))</f>
        <v/>
      </c>
      <c r="X179" s="19">
        <v>1.25</v>
      </c>
      <c r="Y179" s="19" t="e">
        <f t="shared" si="27"/>
        <v>#DIV/0!</v>
      </c>
      <c r="Z179" s="19" t="e">
        <f t="shared" si="2"/>
        <v>#VALUE!</v>
      </c>
      <c r="AA179" s="19">
        <f t="shared" si="7"/>
        <v>0</v>
      </c>
      <c r="AB179" s="13">
        <f t="shared" si="25"/>
        <v>0</v>
      </c>
      <c r="AC179" s="22"/>
    </row>
    <row r="180" spans="1:29" x14ac:dyDescent="0.2">
      <c r="A180" s="12" t="s">
        <v>249</v>
      </c>
      <c r="B180" s="13" t="s">
        <v>28</v>
      </c>
      <c r="C180" s="14">
        <v>33483</v>
      </c>
      <c r="D180" s="13" t="s">
        <v>40</v>
      </c>
      <c r="E180" s="13" t="s">
        <v>38</v>
      </c>
      <c r="F180" s="13"/>
      <c r="G180" s="15">
        <v>0.25</v>
      </c>
      <c r="H180" s="15">
        <v>0.4</v>
      </c>
      <c r="I180" s="15">
        <v>0.16700000000000001</v>
      </c>
      <c r="J180" s="15">
        <v>0.5</v>
      </c>
      <c r="K180" s="15">
        <v>0.2</v>
      </c>
      <c r="L180" s="16"/>
      <c r="N180" s="17"/>
      <c r="O180" s="17" t="str">
        <f>IF(ISERROR(VLOOKUP(V180,Helper!$A$2:$C$33,3,FALSE)),"",VLOOKUP(V180,Helper!$A$2:$C$33,3,FALSE))</f>
        <v/>
      </c>
      <c r="P180" s="17"/>
      <c r="Q180" s="17"/>
      <c r="R180" s="17">
        <f t="shared" si="26"/>
        <v>0</v>
      </c>
      <c r="S180" s="17"/>
      <c r="T180" s="18"/>
      <c r="U180" s="17"/>
      <c r="V180" s="17"/>
      <c r="W180" s="13" t="str">
        <f>IF(ISERROR(VLOOKUP(V180,Helper!$A$2:$B$33,2,FALSE)),"",VLOOKUP(V180,Helper!$A$2:$B$33,2,FALSE))</f>
        <v/>
      </c>
      <c r="X180" s="19">
        <v>1.24</v>
      </c>
      <c r="Y180" s="19" t="e">
        <f t="shared" si="27"/>
        <v>#DIV/0!</v>
      </c>
      <c r="Z180" s="19" t="e">
        <f t="shared" si="2"/>
        <v>#VALUE!</v>
      </c>
      <c r="AA180" s="19">
        <f t="shared" si="7"/>
        <v>0</v>
      </c>
      <c r="AB180" s="13">
        <f t="shared" si="25"/>
        <v>0</v>
      </c>
      <c r="AC180" s="22"/>
    </row>
    <row r="181" spans="1:29" x14ac:dyDescent="0.2">
      <c r="A181" s="12" t="s">
        <v>250</v>
      </c>
      <c r="B181" s="13" t="s">
        <v>28</v>
      </c>
      <c r="C181" s="14">
        <v>33777</v>
      </c>
      <c r="D181" s="13" t="s">
        <v>45</v>
      </c>
      <c r="E181" s="13" t="s">
        <v>38</v>
      </c>
      <c r="F181" s="13"/>
      <c r="G181" s="15">
        <v>0.875</v>
      </c>
      <c r="H181" s="15">
        <v>0.3</v>
      </c>
      <c r="I181" s="15">
        <v>0.16700000000000001</v>
      </c>
      <c r="J181" s="15">
        <v>0.25</v>
      </c>
      <c r="K181" s="21"/>
      <c r="L181" s="16"/>
      <c r="N181" s="17"/>
      <c r="O181" s="17" t="str">
        <f>IF(ISERROR(VLOOKUP(V181,Helper!$A$2:$C$33,3,FALSE)),"",VLOOKUP(V181,Helper!$A$2:$C$33,3,FALSE))</f>
        <v/>
      </c>
      <c r="P181" s="17"/>
      <c r="Q181" s="17"/>
      <c r="R181" s="17">
        <f t="shared" si="26"/>
        <v>0</v>
      </c>
      <c r="S181" s="17"/>
      <c r="T181" s="18"/>
      <c r="U181" s="17"/>
      <c r="V181" s="17"/>
      <c r="W181" s="13" t="str">
        <f>IF(ISERROR(VLOOKUP(V181,Helper!$A$2:$B$33,2,FALSE)),"",VLOOKUP(V181,Helper!$A$2:$B$33,2,FALSE))</f>
        <v/>
      </c>
      <c r="X181" s="19">
        <v>1.24</v>
      </c>
      <c r="Y181" s="19" t="e">
        <f t="shared" si="27"/>
        <v>#DIV/0!</v>
      </c>
      <c r="Z181" s="19" t="e">
        <f t="shared" si="2"/>
        <v>#VALUE!</v>
      </c>
      <c r="AA181" s="19">
        <f t="shared" si="7"/>
        <v>0</v>
      </c>
      <c r="AB181" s="13">
        <f t="shared" si="25"/>
        <v>0</v>
      </c>
      <c r="AC181" s="22"/>
    </row>
    <row r="182" spans="1:29" x14ac:dyDescent="0.2">
      <c r="A182" s="12" t="s">
        <v>251</v>
      </c>
      <c r="B182" s="13" t="s">
        <v>28</v>
      </c>
      <c r="C182" s="14">
        <v>33855</v>
      </c>
      <c r="D182" s="13" t="s">
        <v>40</v>
      </c>
      <c r="E182" s="13" t="s">
        <v>38</v>
      </c>
      <c r="F182" s="13"/>
      <c r="G182" s="15">
        <v>0.25</v>
      </c>
      <c r="H182" s="15">
        <v>0.3</v>
      </c>
      <c r="I182" s="21"/>
      <c r="J182" s="15">
        <v>0.5</v>
      </c>
      <c r="K182" s="15">
        <v>0.6</v>
      </c>
      <c r="L182" s="16"/>
      <c r="N182" s="17"/>
      <c r="O182" s="17" t="str">
        <f>IF(ISERROR(VLOOKUP(V182,Helper!$A$2:$C$33,3,FALSE)),"",VLOOKUP(V182,Helper!$A$2:$C$33,3,FALSE))</f>
        <v/>
      </c>
      <c r="P182" s="17"/>
      <c r="Q182" s="17"/>
      <c r="R182" s="17">
        <f t="shared" si="26"/>
        <v>0</v>
      </c>
      <c r="S182" s="17"/>
      <c r="T182" s="18"/>
      <c r="U182" s="17"/>
      <c r="V182" s="17"/>
      <c r="W182" s="13" t="str">
        <f>IF(ISERROR(VLOOKUP(V182,Helper!$A$2:$B$33,2,FALSE)),"",VLOOKUP(V182,Helper!$A$2:$B$33,2,FALSE))</f>
        <v/>
      </c>
      <c r="X182" s="19">
        <v>1.18</v>
      </c>
      <c r="Y182" s="19" t="e">
        <f t="shared" si="27"/>
        <v>#DIV/0!</v>
      </c>
      <c r="Z182" s="19" t="e">
        <f t="shared" si="2"/>
        <v>#VALUE!</v>
      </c>
      <c r="AA182" s="19">
        <f t="shared" si="7"/>
        <v>0</v>
      </c>
      <c r="AB182" s="13">
        <f t="shared" si="25"/>
        <v>0</v>
      </c>
      <c r="AC182" s="22"/>
    </row>
    <row r="183" spans="1:29" x14ac:dyDescent="0.2">
      <c r="A183" s="12" t="s">
        <v>252</v>
      </c>
      <c r="B183" s="13" t="s">
        <v>28</v>
      </c>
      <c r="C183" s="14">
        <v>33757</v>
      </c>
      <c r="D183" s="13" t="s">
        <v>69</v>
      </c>
      <c r="E183" s="13" t="s">
        <v>30</v>
      </c>
      <c r="F183" s="13"/>
      <c r="G183" s="15">
        <v>0.5</v>
      </c>
      <c r="H183" s="15">
        <v>0.3</v>
      </c>
      <c r="I183" s="15">
        <v>0.33300000000000002</v>
      </c>
      <c r="J183" s="15">
        <v>0.125</v>
      </c>
      <c r="K183" s="15">
        <v>0.8</v>
      </c>
      <c r="L183" s="16"/>
      <c r="N183" s="17"/>
      <c r="O183" s="17" t="str">
        <f>IF(ISERROR(VLOOKUP(V183,Helper!$A$2:$C$33,3,FALSE)),"",VLOOKUP(V183,Helper!$A$2:$C$33,3,FALSE))</f>
        <v/>
      </c>
      <c r="P183" s="17"/>
      <c r="Q183" s="17"/>
      <c r="R183" s="17">
        <f t="shared" si="26"/>
        <v>0</v>
      </c>
      <c r="S183" s="17"/>
      <c r="T183" s="18"/>
      <c r="U183" s="17"/>
      <c r="V183" s="17"/>
      <c r="W183" s="13" t="str">
        <f>IF(ISERROR(VLOOKUP(V183,Helper!$A$2:$B$33,2,FALSE)),"",VLOOKUP(V183,Helper!$A$2:$B$33,2,FALSE))</f>
        <v/>
      </c>
      <c r="X183" s="19">
        <v>1.24</v>
      </c>
      <c r="Y183" s="19" t="e">
        <f t="shared" si="27"/>
        <v>#DIV/0!</v>
      </c>
      <c r="Z183" s="19" t="e">
        <f t="shared" si="2"/>
        <v>#VALUE!</v>
      </c>
      <c r="AA183" s="19">
        <f t="shared" si="7"/>
        <v>0</v>
      </c>
      <c r="AB183" s="13">
        <f t="shared" si="25"/>
        <v>0</v>
      </c>
      <c r="AC183" s="22"/>
    </row>
    <row r="184" spans="1:29" x14ac:dyDescent="0.2">
      <c r="A184" s="12" t="s">
        <v>253</v>
      </c>
      <c r="B184" s="13" t="s">
        <v>28</v>
      </c>
      <c r="C184" s="14">
        <v>31582</v>
      </c>
      <c r="D184" s="13" t="s">
        <v>40</v>
      </c>
      <c r="E184" s="13" t="s">
        <v>196</v>
      </c>
      <c r="F184" s="13"/>
      <c r="G184" s="15">
        <v>0.875</v>
      </c>
      <c r="H184" s="15">
        <v>0.4</v>
      </c>
      <c r="I184" s="15">
        <v>0.66700000000000004</v>
      </c>
      <c r="J184" s="15">
        <v>0.5</v>
      </c>
      <c r="K184" s="15">
        <v>1E-3</v>
      </c>
      <c r="L184" s="16"/>
      <c r="N184" s="17"/>
      <c r="O184" s="17" t="str">
        <f>IF(ISERROR(VLOOKUP(V184,Helper!$A$2:$C$33,3,FALSE)),"",VLOOKUP(V184,Helper!$A$2:$C$33,3,FALSE))</f>
        <v/>
      </c>
      <c r="P184" s="17"/>
      <c r="Q184" s="17"/>
      <c r="R184" s="17">
        <f t="shared" si="26"/>
        <v>0</v>
      </c>
      <c r="S184" s="17"/>
      <c r="T184" s="18"/>
      <c r="U184" s="17"/>
      <c r="V184" s="17"/>
      <c r="W184" s="13" t="str">
        <f>IF(ISERROR(VLOOKUP(V184,Helper!$A$2:$B$33,2,FALSE)),"",VLOOKUP(V184,Helper!$A$2:$B$33,2,FALSE))</f>
        <v/>
      </c>
      <c r="X184" s="19">
        <v>1.3</v>
      </c>
      <c r="Y184" s="19" t="e">
        <f t="shared" si="27"/>
        <v>#DIV/0!</v>
      </c>
      <c r="Z184" s="19" t="e">
        <f t="shared" si="2"/>
        <v>#VALUE!</v>
      </c>
      <c r="AA184" s="19">
        <f t="shared" si="7"/>
        <v>0</v>
      </c>
      <c r="AB184" s="13">
        <f t="shared" si="25"/>
        <v>0</v>
      </c>
      <c r="AC184" s="22"/>
    </row>
    <row r="185" spans="1:29" x14ac:dyDescent="0.2">
      <c r="A185" s="12" t="s">
        <v>254</v>
      </c>
      <c r="B185" s="13" t="s">
        <v>28</v>
      </c>
      <c r="C185" s="14">
        <v>32373</v>
      </c>
      <c r="D185" s="13" t="s">
        <v>45</v>
      </c>
      <c r="E185" s="13" t="s">
        <v>30</v>
      </c>
      <c r="F185" s="13"/>
      <c r="G185" s="15">
        <v>0.875</v>
      </c>
      <c r="H185" s="15">
        <v>0.5</v>
      </c>
      <c r="I185" s="15">
        <v>0.33300000000000002</v>
      </c>
      <c r="J185" s="15">
        <v>0.5</v>
      </c>
      <c r="K185" s="21"/>
      <c r="L185" s="16"/>
      <c r="N185" s="17"/>
      <c r="O185" s="17" t="str">
        <f>IF(ISERROR(VLOOKUP(V185,Helper!$A$2:$C$33,3,FALSE)),"",VLOOKUP(V185,Helper!$A$2:$C$33,3,FALSE))</f>
        <v/>
      </c>
      <c r="P185" s="17"/>
      <c r="Q185" s="17"/>
      <c r="R185" s="17">
        <f t="shared" si="26"/>
        <v>0</v>
      </c>
      <c r="S185" s="17"/>
      <c r="T185" s="18"/>
      <c r="U185" s="17"/>
      <c r="V185" s="17"/>
      <c r="W185" s="13" t="str">
        <f>IF(ISERROR(VLOOKUP(V185,Helper!$A$2:$B$33,2,FALSE)),"",VLOOKUP(V185,Helper!$A$2:$B$33,2,FALSE))</f>
        <v/>
      </c>
      <c r="X185" s="19">
        <v>1.27</v>
      </c>
      <c r="Y185" s="19" t="e">
        <f t="shared" si="27"/>
        <v>#DIV/0!</v>
      </c>
      <c r="Z185" s="19" t="e">
        <f t="shared" si="2"/>
        <v>#VALUE!</v>
      </c>
      <c r="AA185" s="19">
        <f t="shared" si="7"/>
        <v>0</v>
      </c>
      <c r="AB185" s="13">
        <f t="shared" si="25"/>
        <v>0</v>
      </c>
      <c r="AC185" s="22"/>
    </row>
    <row r="186" spans="1:29" x14ac:dyDescent="0.2">
      <c r="A186" s="12" t="s">
        <v>255</v>
      </c>
      <c r="B186" s="13" t="s">
        <v>28</v>
      </c>
      <c r="C186" s="14">
        <v>34664</v>
      </c>
      <c r="D186" s="13" t="s">
        <v>69</v>
      </c>
      <c r="E186" s="13" t="s">
        <v>38</v>
      </c>
      <c r="F186" s="13"/>
      <c r="G186" s="15">
        <v>0.875</v>
      </c>
      <c r="H186" s="15">
        <v>0.1</v>
      </c>
      <c r="I186" s="21"/>
      <c r="J186" s="15">
        <v>0.375</v>
      </c>
      <c r="K186" s="15">
        <v>0.2</v>
      </c>
      <c r="L186" s="16"/>
      <c r="N186" s="17"/>
      <c r="O186" s="17" t="str">
        <f>IF(ISERROR(VLOOKUP(V186,Helper!$A$2:$C$33,3,FALSE)),"",VLOOKUP(V186,Helper!$A$2:$C$33,3,FALSE))</f>
        <v/>
      </c>
      <c r="P186" s="17"/>
      <c r="Q186" s="17"/>
      <c r="R186" s="17">
        <f t="shared" si="26"/>
        <v>0</v>
      </c>
      <c r="S186" s="17"/>
      <c r="T186" s="18"/>
      <c r="U186" s="17"/>
      <c r="V186" s="17"/>
      <c r="W186" s="13" t="str">
        <f>IF(ISERROR(VLOOKUP(V186,Helper!$A$2:$B$33,2,FALSE)),"",VLOOKUP(V186,Helper!$A$2:$B$33,2,FALSE))</f>
        <v/>
      </c>
      <c r="X186" s="19">
        <v>1.06</v>
      </c>
      <c r="Y186" s="19" t="e">
        <f t="shared" si="27"/>
        <v>#DIV/0!</v>
      </c>
      <c r="Z186" s="19" t="e">
        <f t="shared" si="2"/>
        <v>#VALUE!</v>
      </c>
      <c r="AA186" s="19">
        <f t="shared" si="7"/>
        <v>0</v>
      </c>
      <c r="AB186" s="13">
        <f t="shared" si="25"/>
        <v>0</v>
      </c>
      <c r="AC186" s="22"/>
    </row>
    <row r="187" spans="1:29" x14ac:dyDescent="0.2">
      <c r="A187" s="12" t="s">
        <v>256</v>
      </c>
      <c r="B187" s="13" t="s">
        <v>37</v>
      </c>
      <c r="C187" s="14">
        <v>33826</v>
      </c>
      <c r="D187" s="13" t="s">
        <v>40</v>
      </c>
      <c r="E187" s="13" t="s">
        <v>38</v>
      </c>
      <c r="F187" s="13"/>
      <c r="G187" s="15">
        <v>0.25</v>
      </c>
      <c r="H187" s="15">
        <v>0.3</v>
      </c>
      <c r="I187" s="21"/>
      <c r="J187" s="15">
        <v>0.5</v>
      </c>
      <c r="K187" s="16"/>
      <c r="L187" s="15">
        <v>0.2</v>
      </c>
      <c r="N187" s="17"/>
      <c r="O187" s="17" t="str">
        <f>IF(ISERROR(VLOOKUP(V187,Helper!$A$2:$C$33,3,FALSE)),"",VLOOKUP(V187,Helper!$A$2:$C$33,3,FALSE))</f>
        <v/>
      </c>
      <c r="P187" s="17"/>
      <c r="Q187" s="17"/>
      <c r="R187" s="17">
        <f t="shared" si="26"/>
        <v>0</v>
      </c>
      <c r="S187" s="17"/>
      <c r="T187" s="18"/>
      <c r="U187" s="17"/>
      <c r="V187" s="17"/>
      <c r="W187" s="13" t="str">
        <f>IF(ISERROR(VLOOKUP(V187,Helper!$A$2:$B$33,2,FALSE)),"",VLOOKUP(V187,Helper!$A$2:$B$33,2,FALSE))</f>
        <v/>
      </c>
      <c r="X187" s="19">
        <v>1.18</v>
      </c>
      <c r="Y187" s="19" t="e">
        <f t="shared" si="27"/>
        <v>#DIV/0!</v>
      </c>
      <c r="Z187" s="19" t="e">
        <f t="shared" si="2"/>
        <v>#VALUE!</v>
      </c>
      <c r="AA187" s="19">
        <f t="shared" si="7"/>
        <v>0</v>
      </c>
      <c r="AB187" s="13">
        <f t="shared" si="25"/>
        <v>0</v>
      </c>
      <c r="AC187" s="22"/>
    </row>
    <row r="188" spans="1:29" x14ac:dyDescent="0.2">
      <c r="A188" s="12" t="s">
        <v>257</v>
      </c>
      <c r="B188" s="13" t="s">
        <v>28</v>
      </c>
      <c r="C188" s="14">
        <v>34100</v>
      </c>
      <c r="D188" s="13" t="s">
        <v>40</v>
      </c>
      <c r="E188" s="13" t="s">
        <v>30</v>
      </c>
      <c r="F188" s="13"/>
      <c r="G188" s="15">
        <v>0.875</v>
      </c>
      <c r="H188" s="15">
        <v>0.2</v>
      </c>
      <c r="I188" s="15">
        <v>0.16700000000000001</v>
      </c>
      <c r="J188" s="15">
        <v>0.375</v>
      </c>
      <c r="K188" s="15">
        <v>0.6</v>
      </c>
      <c r="L188" s="16"/>
      <c r="N188" s="17"/>
      <c r="O188" s="17" t="str">
        <f>IF(ISERROR(VLOOKUP(V188,Helper!$A$2:$C$33,3,FALSE)),"",VLOOKUP(V188,Helper!$A$2:$C$33,3,FALSE))</f>
        <v/>
      </c>
      <c r="P188" s="17"/>
      <c r="Q188" s="17"/>
      <c r="R188" s="17">
        <f t="shared" si="26"/>
        <v>0</v>
      </c>
      <c r="S188" s="17"/>
      <c r="T188" s="18"/>
      <c r="U188" s="17"/>
      <c r="V188" s="17"/>
      <c r="W188" s="13" t="str">
        <f>IF(ISERROR(VLOOKUP(V188,Helper!$A$2:$B$33,2,FALSE)),"",VLOOKUP(V188,Helper!$A$2:$B$33,2,FALSE))</f>
        <v/>
      </c>
      <c r="X188" s="19">
        <v>1.18</v>
      </c>
      <c r="Y188" s="19" t="e">
        <f t="shared" si="27"/>
        <v>#DIV/0!</v>
      </c>
      <c r="Z188" s="19" t="e">
        <f t="shared" si="2"/>
        <v>#VALUE!</v>
      </c>
      <c r="AA188" s="19">
        <f t="shared" si="7"/>
        <v>0</v>
      </c>
      <c r="AB188" s="13">
        <f t="shared" si="25"/>
        <v>0</v>
      </c>
      <c r="AC188" s="22"/>
    </row>
    <row r="189" spans="1:29" x14ac:dyDescent="0.2">
      <c r="A189" s="12" t="s">
        <v>258</v>
      </c>
      <c r="B189" s="13" t="s">
        <v>37</v>
      </c>
      <c r="C189" s="14">
        <v>32287</v>
      </c>
      <c r="D189" s="13" t="s">
        <v>40</v>
      </c>
      <c r="E189" s="13" t="s">
        <v>30</v>
      </c>
      <c r="F189" s="13"/>
      <c r="G189" s="15">
        <v>0.25</v>
      </c>
      <c r="H189" s="15">
        <v>0.5</v>
      </c>
      <c r="I189" s="15">
        <v>0.5</v>
      </c>
      <c r="J189" s="15">
        <v>0.375</v>
      </c>
      <c r="K189" s="16"/>
      <c r="L189" s="15">
        <v>0.4</v>
      </c>
      <c r="N189" s="17"/>
      <c r="O189" s="17" t="str">
        <f>IF(ISERROR(VLOOKUP(V189,Helper!$A$2:$C$33,3,FALSE)),"",VLOOKUP(V189,Helper!$A$2:$C$33,3,FALSE))</f>
        <v/>
      </c>
      <c r="P189" s="17"/>
      <c r="Q189" s="17"/>
      <c r="R189" s="17">
        <f t="shared" si="26"/>
        <v>0</v>
      </c>
      <c r="S189" s="17"/>
      <c r="T189" s="18"/>
      <c r="U189" s="17"/>
      <c r="V189" s="17"/>
      <c r="W189" s="13" t="str">
        <f>IF(ISERROR(VLOOKUP(V189,Helper!$A$2:$B$33,2,FALSE)),"",VLOOKUP(V189,Helper!$A$2:$B$33,2,FALSE))</f>
        <v/>
      </c>
      <c r="X189" s="19">
        <v>1.28</v>
      </c>
      <c r="Y189" s="19" t="e">
        <f t="shared" si="27"/>
        <v>#DIV/0!</v>
      </c>
      <c r="Z189" s="19" t="e">
        <f t="shared" si="2"/>
        <v>#VALUE!</v>
      </c>
      <c r="AA189" s="19">
        <f t="shared" si="7"/>
        <v>0</v>
      </c>
      <c r="AB189" s="13">
        <f t="shared" si="25"/>
        <v>0</v>
      </c>
      <c r="AC189" s="22"/>
    </row>
    <row r="190" spans="1:29" x14ac:dyDescent="0.2">
      <c r="A190" s="12" t="s">
        <v>333</v>
      </c>
      <c r="B190" s="13" t="s">
        <v>28</v>
      </c>
      <c r="C190" s="14">
        <v>35022</v>
      </c>
      <c r="D190" s="13" t="s">
        <v>40</v>
      </c>
      <c r="E190" s="13" t="s">
        <v>34</v>
      </c>
      <c r="F190" s="13"/>
      <c r="G190" s="21"/>
      <c r="H190" s="21"/>
      <c r="I190" s="21"/>
      <c r="J190" s="21"/>
      <c r="K190" s="16"/>
      <c r="L190" s="21"/>
      <c r="N190" s="17"/>
      <c r="O190" s="17"/>
      <c r="P190" s="17"/>
      <c r="Q190" s="17"/>
      <c r="R190" s="17">
        <f t="shared" si="26"/>
        <v>0</v>
      </c>
      <c r="S190" s="17"/>
      <c r="T190" s="18"/>
      <c r="U190" s="17"/>
      <c r="V190" s="17"/>
      <c r="W190" s="13" t="str">
        <f>IF(ISERROR(VLOOKUP(V190,Helper!$A$2:$B$33,2,FALSE)),"",VLOOKUP(V190,Helper!$A$2:$B$33,2,FALSE))</f>
        <v/>
      </c>
      <c r="X190" s="19">
        <v>1.06</v>
      </c>
      <c r="Y190" s="19" t="e">
        <f t="shared" ref="Y190" si="28">IF(ISBLANK(IF(B190="F",R190,R190))/N190,"0",IF(B190="D",R190,R190+S190))/N190</f>
        <v>#DIV/0!</v>
      </c>
      <c r="Z190" s="19" t="e">
        <f t="shared" ref="Z190" si="29">W190*X190*Y190</f>
        <v>#VALUE!</v>
      </c>
      <c r="AA190" s="19">
        <f t="shared" ref="AA190" si="30">(T190*U190*2)</f>
        <v>0</v>
      </c>
      <c r="AB190" s="13">
        <f t="shared" si="25"/>
        <v>0</v>
      </c>
      <c r="AC190" s="22"/>
    </row>
    <row r="191" spans="1:29" x14ac:dyDescent="0.2">
      <c r="A191" s="12" t="s">
        <v>259</v>
      </c>
      <c r="B191" s="13" t="s">
        <v>37</v>
      </c>
      <c r="C191" s="14">
        <v>31512</v>
      </c>
      <c r="D191" s="13" t="s">
        <v>40</v>
      </c>
      <c r="E191" s="13" t="s">
        <v>38</v>
      </c>
      <c r="F191" s="13"/>
      <c r="G191" s="15">
        <v>0.25</v>
      </c>
      <c r="H191" s="15">
        <v>0.4</v>
      </c>
      <c r="I191" s="21"/>
      <c r="J191" s="15">
        <v>0.5</v>
      </c>
      <c r="K191" s="16"/>
      <c r="L191" s="15">
        <v>0.2</v>
      </c>
      <c r="N191" s="17"/>
      <c r="O191" s="17" t="str">
        <f>IF(ISERROR(VLOOKUP(V191,Helper!$A$2:$C$33,3,FALSE)),"",VLOOKUP(V191,Helper!$A$2:$C$33,3,FALSE))</f>
        <v/>
      </c>
      <c r="P191" s="17"/>
      <c r="Q191" s="17"/>
      <c r="R191" s="17">
        <f t="shared" si="26"/>
        <v>0</v>
      </c>
      <c r="S191" s="17"/>
      <c r="T191" s="18"/>
      <c r="U191" s="17"/>
      <c r="V191" s="17"/>
      <c r="W191" s="13" t="str">
        <f>IF(ISERROR(VLOOKUP(V191,Helper!$A$2:$B$33,2,FALSE)),"",VLOOKUP(V191,Helper!$A$2:$B$33,2,FALSE))</f>
        <v/>
      </c>
      <c r="X191" s="19">
        <v>1.3</v>
      </c>
      <c r="Y191" s="19" t="e">
        <f t="shared" si="27"/>
        <v>#DIV/0!</v>
      </c>
      <c r="Z191" s="19" t="e">
        <f t="shared" si="2"/>
        <v>#VALUE!</v>
      </c>
      <c r="AA191" s="19">
        <f t="shared" si="7"/>
        <v>0</v>
      </c>
      <c r="AB191" s="13">
        <f t="shared" si="25"/>
        <v>0</v>
      </c>
      <c r="AC191" s="22"/>
    </row>
    <row r="192" spans="1:29" x14ac:dyDescent="0.2">
      <c r="A192" s="12" t="s">
        <v>260</v>
      </c>
      <c r="B192" s="13" t="s">
        <v>28</v>
      </c>
      <c r="C192" s="14">
        <v>32312</v>
      </c>
      <c r="D192" s="13" t="s">
        <v>29</v>
      </c>
      <c r="E192" s="13" t="s">
        <v>38</v>
      </c>
      <c r="F192" s="13"/>
      <c r="G192" s="15">
        <v>0.5</v>
      </c>
      <c r="H192" s="15">
        <v>0.5</v>
      </c>
      <c r="I192" s="15">
        <v>0.16700000000000001</v>
      </c>
      <c r="J192" s="15">
        <v>0.5</v>
      </c>
      <c r="K192" s="21"/>
      <c r="L192" s="16"/>
      <c r="N192" s="17"/>
      <c r="O192" s="17" t="str">
        <f>IF(ISERROR(VLOOKUP(V192,Helper!$A$2:$C$33,3,FALSE)),"",VLOOKUP(V192,Helper!$A$2:$C$33,3,FALSE))</f>
        <v/>
      </c>
      <c r="P192" s="17"/>
      <c r="Q192" s="17"/>
      <c r="R192" s="17">
        <f t="shared" si="26"/>
        <v>0</v>
      </c>
      <c r="S192" s="17"/>
      <c r="T192" s="18"/>
      <c r="U192" s="17"/>
      <c r="V192" s="17"/>
      <c r="W192" s="13" t="str">
        <f>IF(ISERROR(VLOOKUP(V192,Helper!$A$2:$B$33,2,FALSE)),"",VLOOKUP(V192,Helper!$A$2:$B$33,2,FALSE))</f>
        <v/>
      </c>
      <c r="X192" s="19">
        <v>1.28</v>
      </c>
      <c r="Y192" s="19" t="e">
        <f t="shared" si="27"/>
        <v>#DIV/0!</v>
      </c>
      <c r="Z192" s="19" t="e">
        <f t="shared" si="2"/>
        <v>#VALUE!</v>
      </c>
      <c r="AA192" s="19">
        <f t="shared" si="7"/>
        <v>0</v>
      </c>
      <c r="AB192" s="13">
        <f t="shared" si="25"/>
        <v>0</v>
      </c>
      <c r="AC192" s="22"/>
    </row>
    <row r="193" spans="1:29" x14ac:dyDescent="0.2">
      <c r="A193" s="12" t="s">
        <v>346</v>
      </c>
      <c r="B193" s="13" t="s">
        <v>28</v>
      </c>
      <c r="C193" s="14">
        <v>33866</v>
      </c>
      <c r="D193" s="13" t="s">
        <v>40</v>
      </c>
      <c r="E193" s="13" t="s">
        <v>35</v>
      </c>
      <c r="F193" s="13"/>
      <c r="G193" s="21"/>
      <c r="H193" s="21"/>
      <c r="I193" s="21"/>
      <c r="J193" s="21"/>
      <c r="K193" s="21"/>
      <c r="L193" s="16"/>
      <c r="N193" s="17">
        <v>44</v>
      </c>
      <c r="O193" s="17">
        <v>44</v>
      </c>
      <c r="P193" s="17">
        <v>6</v>
      </c>
      <c r="Q193" s="17">
        <v>7</v>
      </c>
      <c r="R193" s="17">
        <f t="shared" si="26"/>
        <v>13</v>
      </c>
      <c r="S193" s="17">
        <v>3</v>
      </c>
      <c r="T193" s="18">
        <f t="shared" ref="T193" si="31">N193/O193</f>
        <v>1</v>
      </c>
      <c r="U193" s="17">
        <f t="shared" ref="U193" si="32">1+N193/1000</f>
        <v>1.044</v>
      </c>
      <c r="V193" s="17" t="s">
        <v>31</v>
      </c>
      <c r="W193" s="13">
        <f>IF(ISERROR(VLOOKUP(V193,Helper!$A$2:$B$33,2,FALSE)),"",VLOOKUP(V193,Helper!$A$2:$B$33,2,FALSE))</f>
        <v>1.3125</v>
      </c>
      <c r="X193" s="19">
        <v>1.24</v>
      </c>
      <c r="Y193" s="19">
        <f t="shared" si="27"/>
        <v>0.36363636363636365</v>
      </c>
      <c r="Z193" s="19">
        <f t="shared" si="2"/>
        <v>0.5918181818181818</v>
      </c>
      <c r="AA193" s="19">
        <f t="shared" si="7"/>
        <v>2.0880000000000001</v>
      </c>
      <c r="AB193" s="13">
        <f t="shared" si="25"/>
        <v>0</v>
      </c>
      <c r="AC193" s="22"/>
    </row>
    <row r="194" spans="1:29" x14ac:dyDescent="0.2">
      <c r="A194" s="12" t="s">
        <v>261</v>
      </c>
      <c r="B194" s="13" t="s">
        <v>28</v>
      </c>
      <c r="C194" s="14">
        <v>31942</v>
      </c>
      <c r="D194" s="13" t="s">
        <v>40</v>
      </c>
      <c r="E194" s="13" t="s">
        <v>196</v>
      </c>
      <c r="F194" s="13"/>
      <c r="G194" s="15">
        <v>0.875</v>
      </c>
      <c r="H194" s="15">
        <v>0.4</v>
      </c>
      <c r="I194" s="15">
        <v>0.66700000000000004</v>
      </c>
      <c r="J194" s="15">
        <v>0.5</v>
      </c>
      <c r="K194" s="15">
        <v>1E-3</v>
      </c>
      <c r="L194" s="16"/>
      <c r="N194" s="17"/>
      <c r="O194" s="17" t="str">
        <f>IF(ISERROR(VLOOKUP(V194,Helper!$A$2:$C$33,3,FALSE)),"",VLOOKUP(V194,Helper!$A$2:$C$33,3,FALSE))</f>
        <v/>
      </c>
      <c r="P194" s="17"/>
      <c r="Q194" s="17"/>
      <c r="R194" s="17">
        <f t="shared" si="26"/>
        <v>0</v>
      </c>
      <c r="S194" s="17"/>
      <c r="T194" s="18"/>
      <c r="U194" s="17"/>
      <c r="V194" s="17"/>
      <c r="W194" s="13" t="str">
        <f>IF(ISERROR(VLOOKUP(V194,Helper!$A$2:$B$33,2,FALSE)),"",VLOOKUP(V194,Helper!$A$2:$B$33,2,FALSE))</f>
        <v/>
      </c>
      <c r="X194" s="19">
        <v>1.29</v>
      </c>
      <c r="Y194" s="19" t="e">
        <f t="shared" si="27"/>
        <v>#DIV/0!</v>
      </c>
      <c r="Z194" s="19" t="e">
        <f t="shared" si="2"/>
        <v>#VALUE!</v>
      </c>
      <c r="AA194" s="19">
        <f t="shared" si="7"/>
        <v>0</v>
      </c>
      <c r="AB194" s="13">
        <f t="shared" si="25"/>
        <v>0</v>
      </c>
      <c r="AC194" s="22"/>
    </row>
    <row r="195" spans="1:29" x14ac:dyDescent="0.2">
      <c r="A195" s="12" t="s">
        <v>262</v>
      </c>
      <c r="B195" s="13" t="s">
        <v>28</v>
      </c>
      <c r="C195" s="14">
        <v>34648</v>
      </c>
      <c r="D195" s="13" t="s">
        <v>40</v>
      </c>
      <c r="E195" s="13" t="s">
        <v>35</v>
      </c>
      <c r="F195" s="13"/>
      <c r="G195" s="15">
        <v>0.25</v>
      </c>
      <c r="H195" s="15">
        <v>0.1</v>
      </c>
      <c r="I195" s="21"/>
      <c r="J195" s="15">
        <v>0.5</v>
      </c>
      <c r="K195" s="21"/>
      <c r="L195" s="16"/>
      <c r="N195" s="17"/>
      <c r="O195" s="17" t="str">
        <f>IF(ISERROR(VLOOKUP(V195,Helper!$A$2:$C$33,3,FALSE)),"",VLOOKUP(V195,Helper!$A$2:$C$33,3,FALSE))</f>
        <v/>
      </c>
      <c r="P195" s="17"/>
      <c r="Q195" s="17"/>
      <c r="R195" s="17">
        <f t="shared" si="26"/>
        <v>0</v>
      </c>
      <c r="S195" s="17"/>
      <c r="T195" s="18"/>
      <c r="U195" s="17"/>
      <c r="V195" s="17"/>
      <c r="W195" s="13" t="str">
        <f>IF(ISERROR(VLOOKUP(V195,Helper!$A$2:$B$33,2,FALSE)),"",VLOOKUP(V195,Helper!$A$2:$B$33,2,FALSE))</f>
        <v/>
      </c>
      <c r="X195" s="19">
        <v>1.06</v>
      </c>
      <c r="Y195" s="19" t="e">
        <f t="shared" si="27"/>
        <v>#DIV/0!</v>
      </c>
      <c r="Z195" s="19" t="e">
        <f t="shared" si="2"/>
        <v>#VALUE!</v>
      </c>
      <c r="AA195" s="19">
        <f t="shared" si="7"/>
        <v>0</v>
      </c>
      <c r="AB195" s="13">
        <f t="shared" ref="AB195:AB258" si="33">F195</f>
        <v>0</v>
      </c>
      <c r="AC195" s="22"/>
    </row>
    <row r="196" spans="1:29" x14ac:dyDescent="0.2">
      <c r="A196" s="12" t="s">
        <v>263</v>
      </c>
      <c r="B196" s="13" t="s">
        <v>28</v>
      </c>
      <c r="C196" s="14">
        <v>31003</v>
      </c>
      <c r="D196" s="13" t="s">
        <v>159</v>
      </c>
      <c r="E196" s="13" t="s">
        <v>70</v>
      </c>
      <c r="F196" s="13"/>
      <c r="G196" s="15">
        <v>0.875</v>
      </c>
      <c r="H196" s="15">
        <v>0.5</v>
      </c>
      <c r="I196" s="15">
        <v>0.66700000000000004</v>
      </c>
      <c r="J196" s="15">
        <v>0.5</v>
      </c>
      <c r="K196" s="15">
        <v>0.6</v>
      </c>
      <c r="L196" s="16"/>
      <c r="N196" s="17"/>
      <c r="O196" s="17" t="str">
        <f>IF(ISERROR(VLOOKUP(V196,Helper!$A$2:$C$33,3,FALSE)),"",VLOOKUP(V196,Helper!$A$2:$C$33,3,FALSE))</f>
        <v/>
      </c>
      <c r="P196" s="17"/>
      <c r="Q196" s="17"/>
      <c r="R196" s="17">
        <f t="shared" si="26"/>
        <v>0</v>
      </c>
      <c r="S196" s="17"/>
      <c r="T196" s="18"/>
      <c r="U196" s="17"/>
      <c r="V196" s="17"/>
      <c r="W196" s="13" t="str">
        <f>IF(ISERROR(VLOOKUP(V196,Helper!$A$2:$B$33,2,FALSE)),"",VLOOKUP(V196,Helper!$A$2:$B$33,2,FALSE))</f>
        <v/>
      </c>
      <c r="X196" s="19">
        <v>1.3</v>
      </c>
      <c r="Y196" s="19" t="e">
        <f t="shared" si="27"/>
        <v>#DIV/0!</v>
      </c>
      <c r="Z196" s="19" t="e">
        <f t="shared" si="2"/>
        <v>#VALUE!</v>
      </c>
      <c r="AA196" s="19">
        <f t="shared" si="7"/>
        <v>0</v>
      </c>
      <c r="AB196" s="13">
        <f t="shared" si="33"/>
        <v>0</v>
      </c>
      <c r="AC196" s="22"/>
    </row>
    <row r="197" spans="1:29" x14ac:dyDescent="0.2">
      <c r="A197" s="12" t="s">
        <v>264</v>
      </c>
      <c r="B197" s="13" t="s">
        <v>37</v>
      </c>
      <c r="C197" s="14">
        <v>34516</v>
      </c>
      <c r="D197" s="13" t="s">
        <v>40</v>
      </c>
      <c r="E197" s="13" t="s">
        <v>94</v>
      </c>
      <c r="F197" s="13"/>
      <c r="G197" s="15">
        <v>0.25</v>
      </c>
      <c r="H197" s="15">
        <v>0.1</v>
      </c>
      <c r="I197" s="21"/>
      <c r="J197" s="15">
        <v>0.25</v>
      </c>
      <c r="K197" s="16"/>
      <c r="L197" s="21"/>
      <c r="N197" s="17"/>
      <c r="O197" s="17" t="str">
        <f>IF(ISERROR(VLOOKUP(V197,Helper!$A$2:$C$33,3,FALSE)),"",VLOOKUP(V197,Helper!$A$2:$C$33,3,FALSE))</f>
        <v/>
      </c>
      <c r="P197" s="17"/>
      <c r="Q197" s="17"/>
      <c r="R197" s="17">
        <f t="shared" si="26"/>
        <v>0</v>
      </c>
      <c r="S197" s="17"/>
      <c r="T197" s="18"/>
      <c r="U197" s="17"/>
      <c r="V197" s="17"/>
      <c r="W197" s="13" t="str">
        <f>IF(ISERROR(VLOOKUP(V197,Helper!$A$2:$B$33,2,FALSE)),"",VLOOKUP(V197,Helper!$A$2:$B$33,2,FALSE))</f>
        <v/>
      </c>
      <c r="X197" s="19">
        <v>1.1200000000000001</v>
      </c>
      <c r="Y197" s="19" t="e">
        <f t="shared" si="27"/>
        <v>#DIV/0!</v>
      </c>
      <c r="Z197" s="19" t="e">
        <f t="shared" si="2"/>
        <v>#VALUE!</v>
      </c>
      <c r="AA197" s="19">
        <f t="shared" si="7"/>
        <v>0</v>
      </c>
      <c r="AB197" s="13">
        <f t="shared" si="33"/>
        <v>0</v>
      </c>
      <c r="AC197" s="22"/>
    </row>
    <row r="198" spans="1:29" x14ac:dyDescent="0.2">
      <c r="A198" s="12" t="s">
        <v>265</v>
      </c>
      <c r="B198" s="13" t="s">
        <v>28</v>
      </c>
      <c r="C198" s="14">
        <v>34696</v>
      </c>
      <c r="D198" s="13" t="s">
        <v>159</v>
      </c>
      <c r="E198" s="13" t="s">
        <v>38</v>
      </c>
      <c r="F198" s="13"/>
      <c r="G198" s="15">
        <v>0.875</v>
      </c>
      <c r="H198" s="15">
        <v>0.1</v>
      </c>
      <c r="I198" s="21"/>
      <c r="J198" s="15">
        <v>0.375</v>
      </c>
      <c r="K198" s="21"/>
      <c r="L198" s="16"/>
      <c r="N198" s="17"/>
      <c r="O198" s="17" t="str">
        <f>IF(ISERROR(VLOOKUP(V198,Helper!$A$2:$C$33,3,FALSE)),"",VLOOKUP(V198,Helper!$A$2:$C$33,3,FALSE))</f>
        <v/>
      </c>
      <c r="P198" s="17"/>
      <c r="Q198" s="17"/>
      <c r="R198" s="17">
        <f t="shared" si="26"/>
        <v>0</v>
      </c>
      <c r="S198" s="17"/>
      <c r="T198" s="18"/>
      <c r="U198" s="17"/>
      <c r="V198" s="17"/>
      <c r="W198" s="13" t="str">
        <f>IF(ISERROR(VLOOKUP(V198,Helper!$A$2:$B$33,2,FALSE)),"",VLOOKUP(V198,Helper!$A$2:$B$33,2,FALSE))</f>
        <v/>
      </c>
      <c r="X198" s="19">
        <v>1.06</v>
      </c>
      <c r="Y198" s="19" t="e">
        <f t="shared" si="27"/>
        <v>#DIV/0!</v>
      </c>
      <c r="Z198" s="19" t="e">
        <f t="shared" si="2"/>
        <v>#VALUE!</v>
      </c>
      <c r="AA198" s="19">
        <f t="shared" si="7"/>
        <v>0</v>
      </c>
      <c r="AB198" s="13">
        <f t="shared" si="33"/>
        <v>0</v>
      </c>
      <c r="AC198" s="22"/>
    </row>
    <row r="199" spans="1:29" x14ac:dyDescent="0.2">
      <c r="A199" s="12" t="s">
        <v>266</v>
      </c>
      <c r="B199" s="13" t="s">
        <v>28</v>
      </c>
      <c r="C199" s="14">
        <v>30577</v>
      </c>
      <c r="D199" s="13" t="s">
        <v>29</v>
      </c>
      <c r="E199" s="13" t="s">
        <v>70</v>
      </c>
      <c r="F199" s="13"/>
      <c r="G199" s="15">
        <v>0.5</v>
      </c>
      <c r="H199" s="15">
        <v>0.5</v>
      </c>
      <c r="I199" s="15">
        <v>0.5</v>
      </c>
      <c r="J199" s="15">
        <v>0.5</v>
      </c>
      <c r="K199" s="15">
        <v>1E-3</v>
      </c>
      <c r="L199" s="16"/>
      <c r="N199" s="17"/>
      <c r="O199" s="17" t="str">
        <f>IF(ISERROR(VLOOKUP(V199,Helper!$A$2:$C$33,3,FALSE)),"",VLOOKUP(V199,Helper!$A$2:$C$33,3,FALSE))</f>
        <v/>
      </c>
      <c r="P199" s="17"/>
      <c r="Q199" s="17"/>
      <c r="R199" s="17">
        <f t="shared" si="26"/>
        <v>0</v>
      </c>
      <c r="S199" s="17"/>
      <c r="T199" s="18"/>
      <c r="U199" s="17"/>
      <c r="V199" s="17"/>
      <c r="W199" s="13" t="str">
        <f>IF(ISERROR(VLOOKUP(V199,Helper!$A$2:$B$33,2,FALSE)),"",VLOOKUP(V199,Helper!$A$2:$B$33,2,FALSE))</f>
        <v/>
      </c>
      <c r="X199" s="19">
        <v>1.29</v>
      </c>
      <c r="Y199" s="19" t="e">
        <f t="shared" si="27"/>
        <v>#DIV/0!</v>
      </c>
      <c r="Z199" s="19" t="e">
        <f t="shared" si="2"/>
        <v>#VALUE!</v>
      </c>
      <c r="AA199" s="19">
        <f t="shared" si="7"/>
        <v>0</v>
      </c>
      <c r="AB199" s="13">
        <f t="shared" si="33"/>
        <v>0</v>
      </c>
      <c r="AC199" s="22"/>
    </row>
    <row r="200" spans="1:29" x14ac:dyDescent="0.2">
      <c r="A200" s="12" t="s">
        <v>267</v>
      </c>
      <c r="B200" s="13" t="s">
        <v>28</v>
      </c>
      <c r="C200" s="14">
        <v>32094</v>
      </c>
      <c r="D200" s="13" t="s">
        <v>40</v>
      </c>
      <c r="E200" s="13" t="s">
        <v>30</v>
      </c>
      <c r="F200" s="13"/>
      <c r="G200" s="15">
        <v>0.875</v>
      </c>
      <c r="H200" s="15">
        <v>0.4</v>
      </c>
      <c r="I200" s="15">
        <v>0.33300000000000002</v>
      </c>
      <c r="J200" s="15">
        <v>0.5</v>
      </c>
      <c r="K200" s="21"/>
      <c r="L200" s="16"/>
      <c r="N200" s="17"/>
      <c r="O200" s="17" t="str">
        <f>IF(ISERROR(VLOOKUP(V200,Helper!$A$2:$C$33,3,FALSE)),"",VLOOKUP(V200,Helper!$A$2:$C$33,3,FALSE))</f>
        <v/>
      </c>
      <c r="P200" s="17"/>
      <c r="Q200" s="17"/>
      <c r="R200" s="17">
        <f t="shared" si="26"/>
        <v>0</v>
      </c>
      <c r="S200" s="17"/>
      <c r="T200" s="18"/>
      <c r="U200" s="17"/>
      <c r="V200" s="17"/>
      <c r="W200" s="13" t="str">
        <f>IF(ISERROR(VLOOKUP(V200,Helper!$A$2:$B$33,2,FALSE)),"",VLOOKUP(V200,Helper!$A$2:$B$33,2,FALSE))</f>
        <v/>
      </c>
      <c r="X200" s="19">
        <v>1.28</v>
      </c>
      <c r="Y200" s="19" t="e">
        <f t="shared" si="27"/>
        <v>#DIV/0!</v>
      </c>
      <c r="Z200" s="19" t="e">
        <f t="shared" si="2"/>
        <v>#VALUE!</v>
      </c>
      <c r="AA200" s="19">
        <f t="shared" si="7"/>
        <v>0</v>
      </c>
      <c r="AB200" s="13">
        <f t="shared" si="33"/>
        <v>0</v>
      </c>
      <c r="AC200" s="22"/>
    </row>
    <row r="201" spans="1:29" x14ac:dyDescent="0.2">
      <c r="A201" s="12" t="s">
        <v>268</v>
      </c>
      <c r="B201" s="13" t="s">
        <v>37</v>
      </c>
      <c r="C201" s="14">
        <v>33791</v>
      </c>
      <c r="D201" s="13" t="s">
        <v>40</v>
      </c>
      <c r="E201" s="13" t="s">
        <v>35</v>
      </c>
      <c r="F201" s="13"/>
      <c r="G201" s="15">
        <v>0.25</v>
      </c>
      <c r="H201" s="15">
        <v>0.3</v>
      </c>
      <c r="I201" s="21"/>
      <c r="J201" s="15">
        <v>0.5</v>
      </c>
      <c r="K201" s="16"/>
      <c r="L201" s="21"/>
      <c r="N201" s="17"/>
      <c r="O201" s="17" t="str">
        <f>IF(ISERROR(VLOOKUP(V201,Helper!$A$2:$C$33,3,FALSE)),"",VLOOKUP(V201,Helper!$A$2:$C$33,3,FALSE))</f>
        <v/>
      </c>
      <c r="P201" s="17"/>
      <c r="Q201" s="17"/>
      <c r="R201" s="17">
        <f t="shared" si="26"/>
        <v>0</v>
      </c>
      <c r="S201" s="17"/>
      <c r="T201" s="18"/>
      <c r="U201" s="17"/>
      <c r="V201" s="17"/>
      <c r="W201" s="13" t="str">
        <f>IF(ISERROR(VLOOKUP(V201,Helper!$A$2:$B$33,2,FALSE)),"",VLOOKUP(V201,Helper!$A$2:$B$33,2,FALSE))</f>
        <v/>
      </c>
      <c r="X201" s="19">
        <v>1.24</v>
      </c>
      <c r="Y201" s="19" t="e">
        <f t="shared" si="27"/>
        <v>#DIV/0!</v>
      </c>
      <c r="Z201" s="19" t="e">
        <f t="shared" si="2"/>
        <v>#VALUE!</v>
      </c>
      <c r="AA201" s="19">
        <f t="shared" si="7"/>
        <v>0</v>
      </c>
      <c r="AB201" s="13">
        <f t="shared" si="33"/>
        <v>0</v>
      </c>
      <c r="AC201" s="22"/>
    </row>
    <row r="202" spans="1:29" x14ac:dyDescent="0.2">
      <c r="A202" s="12" t="s">
        <v>269</v>
      </c>
      <c r="B202" s="13" t="s">
        <v>28</v>
      </c>
      <c r="C202" s="14">
        <v>34281</v>
      </c>
      <c r="D202" s="13" t="s">
        <v>40</v>
      </c>
      <c r="E202" s="13" t="s">
        <v>35</v>
      </c>
      <c r="F202" s="13"/>
      <c r="G202" s="15">
        <v>0.25</v>
      </c>
      <c r="H202" s="15">
        <v>0.2</v>
      </c>
      <c r="I202" s="21"/>
      <c r="J202" s="15">
        <v>0.375</v>
      </c>
      <c r="K202" s="15">
        <v>0.2</v>
      </c>
      <c r="L202" s="16"/>
      <c r="N202" s="17"/>
      <c r="O202" s="17" t="str">
        <f>IF(ISERROR(VLOOKUP(V202,Helper!$A$2:$C$33,3,FALSE)),"",VLOOKUP(V202,Helper!$A$2:$C$33,3,FALSE))</f>
        <v/>
      </c>
      <c r="P202" s="17"/>
      <c r="Q202" s="17"/>
      <c r="R202" s="17">
        <f t="shared" si="26"/>
        <v>0</v>
      </c>
      <c r="S202" s="17"/>
      <c r="T202" s="18"/>
      <c r="U202" s="17"/>
      <c r="V202" s="17"/>
      <c r="W202" s="13" t="str">
        <f>IF(ISERROR(VLOOKUP(V202,Helper!$A$2:$B$33,2,FALSE)),"",VLOOKUP(V202,Helper!$A$2:$B$33,2,FALSE))</f>
        <v/>
      </c>
      <c r="X202" s="19">
        <v>1.1200000000000001</v>
      </c>
      <c r="Y202" s="19" t="e">
        <f t="shared" si="27"/>
        <v>#DIV/0!</v>
      </c>
      <c r="Z202" s="19" t="e">
        <f t="shared" si="2"/>
        <v>#VALUE!</v>
      </c>
      <c r="AA202" s="19">
        <f t="shared" si="7"/>
        <v>0</v>
      </c>
      <c r="AB202" s="13">
        <f t="shared" si="33"/>
        <v>0</v>
      </c>
      <c r="AC202" s="22"/>
    </row>
    <row r="203" spans="1:29" x14ac:dyDescent="0.2">
      <c r="A203" s="12" t="s">
        <v>270</v>
      </c>
      <c r="B203" s="13" t="s">
        <v>28</v>
      </c>
      <c r="C203" s="14">
        <v>32537</v>
      </c>
      <c r="D203" s="13" t="s">
        <v>40</v>
      </c>
      <c r="E203" s="13" t="s">
        <v>41</v>
      </c>
      <c r="F203" s="13"/>
      <c r="G203" s="15">
        <v>0.875</v>
      </c>
      <c r="H203" s="15">
        <v>0.5</v>
      </c>
      <c r="I203" s="15">
        <v>0.5</v>
      </c>
      <c r="J203" s="15">
        <v>0.5</v>
      </c>
      <c r="K203" s="21"/>
      <c r="L203" s="16"/>
      <c r="N203" s="17"/>
      <c r="O203" s="17" t="str">
        <f>IF(ISERROR(VLOOKUP(V203,Helper!$A$2:$C$33,3,FALSE)),"",VLOOKUP(V203,Helper!$A$2:$C$33,3,FALSE))</f>
        <v/>
      </c>
      <c r="P203" s="17"/>
      <c r="Q203" s="17"/>
      <c r="R203" s="17">
        <f t="shared" si="26"/>
        <v>0</v>
      </c>
      <c r="S203" s="17"/>
      <c r="T203" s="18"/>
      <c r="U203" s="17"/>
      <c r="V203" s="17"/>
      <c r="W203" s="13" t="str">
        <f>IF(ISERROR(VLOOKUP(V203,Helper!$A$2:$B$33,2,FALSE)),"",VLOOKUP(V203,Helper!$A$2:$B$33,2,FALSE))</f>
        <v/>
      </c>
      <c r="X203" s="19">
        <v>1.27</v>
      </c>
      <c r="Y203" s="19" t="e">
        <f t="shared" si="27"/>
        <v>#DIV/0!</v>
      </c>
      <c r="Z203" s="19" t="e">
        <f t="shared" si="2"/>
        <v>#VALUE!</v>
      </c>
      <c r="AA203" s="19">
        <f t="shared" si="7"/>
        <v>0</v>
      </c>
      <c r="AB203" s="13">
        <f t="shared" si="33"/>
        <v>0</v>
      </c>
      <c r="AC203" s="22"/>
    </row>
    <row r="204" spans="1:29" x14ac:dyDescent="0.2">
      <c r="A204" s="12" t="s">
        <v>271</v>
      </c>
      <c r="B204" s="13" t="s">
        <v>37</v>
      </c>
      <c r="C204" s="14">
        <v>32012</v>
      </c>
      <c r="D204" s="13" t="s">
        <v>40</v>
      </c>
      <c r="E204" s="13" t="s">
        <v>41</v>
      </c>
      <c r="F204" s="13"/>
      <c r="G204" s="15">
        <v>0.875</v>
      </c>
      <c r="H204" s="15">
        <v>0.4</v>
      </c>
      <c r="I204" s="15">
        <v>0.5</v>
      </c>
      <c r="J204" s="15">
        <v>0.5</v>
      </c>
      <c r="K204" s="16"/>
      <c r="L204" s="15">
        <v>0.2</v>
      </c>
      <c r="N204" s="17">
        <v>44</v>
      </c>
      <c r="O204" s="17">
        <v>44</v>
      </c>
      <c r="P204" s="17">
        <v>2</v>
      </c>
      <c r="Q204" s="17">
        <v>11</v>
      </c>
      <c r="R204" s="17">
        <f t="shared" si="26"/>
        <v>13</v>
      </c>
      <c r="S204" s="17">
        <v>-12</v>
      </c>
      <c r="T204" s="18">
        <f t="shared" ref="T204" si="34">N204/O204</f>
        <v>1</v>
      </c>
      <c r="U204" s="17">
        <f t="shared" ref="U204" si="35">1+N204/1000</f>
        <v>1.044</v>
      </c>
      <c r="V204" s="17" t="s">
        <v>31</v>
      </c>
      <c r="W204" s="13">
        <f>IF(ISERROR(VLOOKUP(V204,Helper!$A$2:$B$33,2,FALSE)),"",VLOOKUP(V204,Helper!$A$2:$B$33,2,FALSE))</f>
        <v>1.3125</v>
      </c>
      <c r="X204" s="19">
        <v>1.28</v>
      </c>
      <c r="Y204" s="19">
        <f t="shared" si="27"/>
        <v>0.29545454545454547</v>
      </c>
      <c r="Z204" s="19">
        <f t="shared" si="2"/>
        <v>0.4963636363636364</v>
      </c>
      <c r="AA204" s="19">
        <f t="shared" si="7"/>
        <v>2.0880000000000001</v>
      </c>
      <c r="AB204" s="13">
        <f t="shared" si="33"/>
        <v>0</v>
      </c>
      <c r="AC204" s="22"/>
    </row>
    <row r="205" spans="1:29" x14ac:dyDescent="0.2">
      <c r="A205" s="12" t="s">
        <v>272</v>
      </c>
      <c r="B205" s="13" t="s">
        <v>28</v>
      </c>
      <c r="C205" s="14">
        <v>33332</v>
      </c>
      <c r="D205" s="13" t="s">
        <v>40</v>
      </c>
      <c r="E205" s="13" t="s">
        <v>41</v>
      </c>
      <c r="F205" s="13"/>
      <c r="G205" s="15">
        <v>0.875</v>
      </c>
      <c r="H205" s="15">
        <v>0.4</v>
      </c>
      <c r="I205" s="15">
        <v>0.66700000000000004</v>
      </c>
      <c r="J205" s="15">
        <v>0.25</v>
      </c>
      <c r="K205" s="15">
        <v>0.4</v>
      </c>
      <c r="L205" s="16"/>
      <c r="N205" s="17"/>
      <c r="O205" s="17"/>
      <c r="P205" s="17"/>
      <c r="Q205" s="17"/>
      <c r="R205" s="17">
        <f t="shared" si="26"/>
        <v>0</v>
      </c>
      <c r="S205" s="17"/>
      <c r="T205" s="18"/>
      <c r="U205" s="17"/>
      <c r="V205" s="17"/>
      <c r="W205" s="13" t="str">
        <f>IF(ISERROR(VLOOKUP(V205,Helper!$A$2:$B$33,2,FALSE)),"",VLOOKUP(V205,Helper!$A$2:$B$33,2,FALSE))</f>
        <v/>
      </c>
      <c r="X205" s="19">
        <v>1.25</v>
      </c>
      <c r="Y205" s="19" t="e">
        <f t="shared" si="27"/>
        <v>#DIV/0!</v>
      </c>
      <c r="Z205" s="19" t="e">
        <f t="shared" si="2"/>
        <v>#VALUE!</v>
      </c>
      <c r="AA205" s="19">
        <f t="shared" si="7"/>
        <v>0</v>
      </c>
      <c r="AB205" s="13">
        <f t="shared" si="33"/>
        <v>0</v>
      </c>
      <c r="AC205" s="22"/>
    </row>
    <row r="206" spans="1:29" x14ac:dyDescent="0.2">
      <c r="A206" s="12" t="s">
        <v>273</v>
      </c>
      <c r="B206" s="13" t="s">
        <v>37</v>
      </c>
      <c r="C206" s="14">
        <v>32881</v>
      </c>
      <c r="D206" s="13" t="s">
        <v>40</v>
      </c>
      <c r="E206" s="13" t="s">
        <v>41</v>
      </c>
      <c r="F206" s="13"/>
      <c r="G206" s="15">
        <v>0.25</v>
      </c>
      <c r="H206" s="15">
        <v>0.5</v>
      </c>
      <c r="I206" s="15">
        <v>0.33300000000000002</v>
      </c>
      <c r="J206" s="15">
        <v>0.375</v>
      </c>
      <c r="K206" s="16"/>
      <c r="L206" s="15">
        <v>1E-3</v>
      </c>
      <c r="N206" s="17"/>
      <c r="O206" s="17" t="str">
        <f>IF(ISERROR(VLOOKUP(V206,Helper!$A$2:$C$33,3,FALSE)),"",VLOOKUP(V206,Helper!$A$2:$C$33,3,FALSE))</f>
        <v/>
      </c>
      <c r="P206" s="17"/>
      <c r="Q206" s="17"/>
      <c r="R206" s="17">
        <f t="shared" si="26"/>
        <v>0</v>
      </c>
      <c r="S206" s="17"/>
      <c r="T206" s="18"/>
      <c r="U206" s="17"/>
      <c r="V206" s="17"/>
      <c r="W206" s="13" t="str">
        <f>IF(ISERROR(VLOOKUP(V206,Helper!$A$2:$B$33,2,FALSE)),"",VLOOKUP(V206,Helper!$A$2:$B$33,2,FALSE))</f>
        <v/>
      </c>
      <c r="X206" s="19">
        <v>1.26</v>
      </c>
      <c r="Y206" s="19" t="e">
        <f t="shared" si="27"/>
        <v>#DIV/0!</v>
      </c>
      <c r="Z206" s="19" t="e">
        <f t="shared" si="2"/>
        <v>#VALUE!</v>
      </c>
      <c r="AA206" s="19">
        <f t="shared" si="7"/>
        <v>0</v>
      </c>
      <c r="AB206" s="13">
        <f t="shared" si="33"/>
        <v>0</v>
      </c>
      <c r="AC206" s="22"/>
    </row>
    <row r="207" spans="1:29" x14ac:dyDescent="0.2">
      <c r="A207" s="12" t="s">
        <v>274</v>
      </c>
      <c r="B207" s="13" t="s">
        <v>28</v>
      </c>
      <c r="C207" s="14">
        <v>34542</v>
      </c>
      <c r="D207" s="13" t="s">
        <v>40</v>
      </c>
      <c r="E207" s="13" t="s">
        <v>38</v>
      </c>
      <c r="F207" s="13"/>
      <c r="G207" s="15">
        <v>0.875</v>
      </c>
      <c r="H207" s="15">
        <v>0.1</v>
      </c>
      <c r="I207" s="21"/>
      <c r="J207" s="15">
        <v>0.25</v>
      </c>
      <c r="K207" s="15">
        <v>0.2</v>
      </c>
      <c r="L207" s="16"/>
      <c r="N207" s="17"/>
      <c r="O207" s="17" t="str">
        <f>IF(ISERROR(VLOOKUP(V207,Helper!$A$2:$C$33,3,FALSE)),"",VLOOKUP(V207,Helper!$A$2:$C$33,3,FALSE))</f>
        <v/>
      </c>
      <c r="P207" s="17"/>
      <c r="Q207" s="17"/>
      <c r="R207" s="17">
        <f t="shared" si="26"/>
        <v>0</v>
      </c>
      <c r="S207" s="17"/>
      <c r="T207" s="18"/>
      <c r="U207" s="17"/>
      <c r="V207" s="17"/>
      <c r="W207" s="13" t="str">
        <f>IF(ISERROR(VLOOKUP(V207,Helper!$A$2:$B$33,2,FALSE)),"",VLOOKUP(V207,Helper!$A$2:$B$33,2,FALSE))</f>
        <v/>
      </c>
      <c r="X207" s="19">
        <v>1.1200000000000001</v>
      </c>
      <c r="Y207" s="19" t="e">
        <f t="shared" si="27"/>
        <v>#DIV/0!</v>
      </c>
      <c r="Z207" s="19" t="e">
        <f t="shared" si="2"/>
        <v>#VALUE!</v>
      </c>
      <c r="AA207" s="19">
        <f t="shared" si="7"/>
        <v>0</v>
      </c>
      <c r="AB207" s="13">
        <f t="shared" si="33"/>
        <v>0</v>
      </c>
      <c r="AC207" s="22"/>
    </row>
    <row r="208" spans="1:29" x14ac:dyDescent="0.2">
      <c r="A208" s="12" t="s">
        <v>275</v>
      </c>
      <c r="B208" s="13" t="s">
        <v>37</v>
      </c>
      <c r="C208" s="14">
        <v>32717</v>
      </c>
      <c r="D208" s="13" t="s">
        <v>40</v>
      </c>
      <c r="E208" s="13" t="s">
        <v>41</v>
      </c>
      <c r="F208" s="13"/>
      <c r="G208" s="15">
        <v>0.875</v>
      </c>
      <c r="H208" s="15">
        <v>0.5</v>
      </c>
      <c r="I208" s="15">
        <v>0.5</v>
      </c>
      <c r="J208" s="15">
        <v>0.5</v>
      </c>
      <c r="K208" s="16"/>
      <c r="L208" s="15">
        <v>0.2</v>
      </c>
      <c r="N208" s="17"/>
      <c r="O208" s="17"/>
      <c r="P208" s="17"/>
      <c r="Q208" s="17"/>
      <c r="R208" s="17">
        <f t="shared" si="26"/>
        <v>0</v>
      </c>
      <c r="S208" s="17"/>
      <c r="T208" s="18"/>
      <c r="U208" s="17"/>
      <c r="V208" s="17"/>
      <c r="W208" s="13" t="str">
        <f>IF(ISERROR(VLOOKUP(V208,Helper!$A$2:$B$33,2,FALSE)),"",VLOOKUP(V208,Helper!$A$2:$B$33,2,FALSE))</f>
        <v/>
      </c>
      <c r="X208" s="19">
        <v>1.27</v>
      </c>
      <c r="Y208" s="19" t="e">
        <f t="shared" si="27"/>
        <v>#DIV/0!</v>
      </c>
      <c r="Z208" s="19" t="e">
        <f t="shared" si="2"/>
        <v>#VALUE!</v>
      </c>
      <c r="AA208" s="19">
        <f t="shared" si="7"/>
        <v>0</v>
      </c>
      <c r="AB208" s="13">
        <f t="shared" si="33"/>
        <v>0</v>
      </c>
      <c r="AC208" s="22"/>
    </row>
    <row r="209" spans="1:29" x14ac:dyDescent="0.2">
      <c r="A209" s="12" t="s">
        <v>276</v>
      </c>
      <c r="B209" s="13" t="s">
        <v>28</v>
      </c>
      <c r="C209" s="14">
        <v>33770</v>
      </c>
      <c r="D209" s="13" t="s">
        <v>29</v>
      </c>
      <c r="E209" s="13" t="s">
        <v>38</v>
      </c>
      <c r="F209" s="13"/>
      <c r="G209" s="15">
        <v>0.875</v>
      </c>
      <c r="H209" s="15">
        <v>0.3</v>
      </c>
      <c r="I209" s="21"/>
      <c r="J209" s="15">
        <v>0.5</v>
      </c>
      <c r="K209" s="21"/>
      <c r="L209" s="16"/>
      <c r="N209" s="17"/>
      <c r="O209" s="17" t="str">
        <f>IF(ISERROR(VLOOKUP(V209,Helper!$A$2:$C$33,3,FALSE)),"",VLOOKUP(V209,Helper!$A$2:$C$33,3,FALSE))</f>
        <v/>
      </c>
      <c r="P209" s="17"/>
      <c r="Q209" s="17"/>
      <c r="R209" s="17">
        <f t="shared" ref="R209:R268" si="36">P209+Q209</f>
        <v>0</v>
      </c>
      <c r="S209" s="17"/>
      <c r="T209" s="18"/>
      <c r="U209" s="17"/>
      <c r="V209" s="17"/>
      <c r="W209" s="13" t="str">
        <f>IF(ISERROR(VLOOKUP(V209,Helper!$A$2:$B$33,2,FALSE)),"",VLOOKUP(V209,Helper!$A$2:$B$33,2,FALSE))</f>
        <v/>
      </c>
      <c r="X209" s="19">
        <v>1.24</v>
      </c>
      <c r="Y209" s="19" t="e">
        <f t="shared" si="27"/>
        <v>#DIV/0!</v>
      </c>
      <c r="Z209" s="19" t="e">
        <f t="shared" si="2"/>
        <v>#VALUE!</v>
      </c>
      <c r="AA209" s="19">
        <f t="shared" si="7"/>
        <v>0</v>
      </c>
      <c r="AB209" s="13">
        <f t="shared" si="33"/>
        <v>0</v>
      </c>
      <c r="AC209" s="22"/>
    </row>
    <row r="210" spans="1:29" x14ac:dyDescent="0.2">
      <c r="A210" s="12" t="s">
        <v>277</v>
      </c>
      <c r="B210" s="13" t="s">
        <v>28</v>
      </c>
      <c r="C210" s="14">
        <v>32781</v>
      </c>
      <c r="D210" s="13" t="s">
        <v>69</v>
      </c>
      <c r="E210" s="13" t="s">
        <v>41</v>
      </c>
      <c r="F210" s="13"/>
      <c r="G210" s="15">
        <v>0.875</v>
      </c>
      <c r="H210" s="15">
        <v>0.5</v>
      </c>
      <c r="I210" s="15">
        <v>0.5</v>
      </c>
      <c r="J210" s="15">
        <v>0.5</v>
      </c>
      <c r="K210" s="15">
        <v>0.2</v>
      </c>
      <c r="L210" s="16"/>
      <c r="N210" s="17"/>
      <c r="O210" s="17" t="str">
        <f>IF(ISERROR(VLOOKUP(V210,Helper!$A$2:$C$33,3,FALSE)),"",VLOOKUP(V210,Helper!$A$2:$C$33,3,FALSE))</f>
        <v/>
      </c>
      <c r="P210" s="17"/>
      <c r="Q210" s="17"/>
      <c r="R210" s="17">
        <f t="shared" si="36"/>
        <v>0</v>
      </c>
      <c r="S210" s="17"/>
      <c r="T210" s="18"/>
      <c r="U210" s="17"/>
      <c r="V210" s="17"/>
      <c r="W210" s="13" t="str">
        <f>IF(ISERROR(VLOOKUP(V210,Helper!$A$2:$B$33,2,FALSE)),"",VLOOKUP(V210,Helper!$A$2:$B$33,2,FALSE))</f>
        <v/>
      </c>
      <c r="X210" s="19">
        <v>1.26</v>
      </c>
      <c r="Y210" s="19" t="e">
        <f t="shared" si="27"/>
        <v>#DIV/0!</v>
      </c>
      <c r="Z210" s="19" t="e">
        <f t="shared" si="2"/>
        <v>#VALUE!</v>
      </c>
      <c r="AA210" s="19">
        <f t="shared" si="7"/>
        <v>0</v>
      </c>
      <c r="AB210" s="13">
        <f t="shared" si="33"/>
        <v>0</v>
      </c>
      <c r="AC210" s="22"/>
    </row>
    <row r="211" spans="1:29" x14ac:dyDescent="0.2">
      <c r="A211" s="12" t="s">
        <v>278</v>
      </c>
      <c r="B211" s="13" t="s">
        <v>37</v>
      </c>
      <c r="C211" s="14">
        <v>32467</v>
      </c>
      <c r="D211" s="13" t="s">
        <v>33</v>
      </c>
      <c r="E211" s="13" t="s">
        <v>41</v>
      </c>
      <c r="F211" s="13"/>
      <c r="G211" s="15">
        <v>0.25</v>
      </c>
      <c r="H211" s="15">
        <v>0.5</v>
      </c>
      <c r="I211" s="15">
        <v>0.33300000000000002</v>
      </c>
      <c r="J211" s="15">
        <v>0.5</v>
      </c>
      <c r="K211" s="16"/>
      <c r="L211" s="15">
        <v>1E-3</v>
      </c>
      <c r="N211" s="17"/>
      <c r="O211" s="17" t="str">
        <f>IF(ISERROR(VLOOKUP(V211,Helper!$A$2:$C$33,3,FALSE)),"",VLOOKUP(V211,Helper!$A$2:$C$33,3,FALSE))</f>
        <v/>
      </c>
      <c r="P211" s="17"/>
      <c r="Q211" s="17"/>
      <c r="R211" s="17">
        <f t="shared" si="36"/>
        <v>0</v>
      </c>
      <c r="S211" s="17"/>
      <c r="T211" s="18"/>
      <c r="U211" s="17"/>
      <c r="V211" s="17"/>
      <c r="W211" s="13" t="str">
        <f>IF(ISERROR(VLOOKUP(V211,Helper!$A$2:$B$33,2,FALSE)),"",VLOOKUP(V211,Helper!$A$2:$B$33,2,FALSE))</f>
        <v/>
      </c>
      <c r="X211" s="19">
        <v>1.27</v>
      </c>
      <c r="Y211" s="19" t="e">
        <f t="shared" si="27"/>
        <v>#DIV/0!</v>
      </c>
      <c r="Z211" s="19" t="e">
        <f t="shared" si="2"/>
        <v>#VALUE!</v>
      </c>
      <c r="AA211" s="19">
        <f t="shared" si="7"/>
        <v>0</v>
      </c>
      <c r="AB211" s="13">
        <f t="shared" si="33"/>
        <v>0</v>
      </c>
      <c r="AC211" s="22"/>
    </row>
    <row r="212" spans="1:29" x14ac:dyDescent="0.2">
      <c r="A212" s="12" t="s">
        <v>279</v>
      </c>
      <c r="B212" s="13" t="s">
        <v>28</v>
      </c>
      <c r="C212" s="14">
        <v>34199</v>
      </c>
      <c r="D212" s="13" t="s">
        <v>29</v>
      </c>
      <c r="E212" s="13" t="s">
        <v>38</v>
      </c>
      <c r="F212" s="13"/>
      <c r="G212" s="15">
        <v>0.5</v>
      </c>
      <c r="H212" s="15">
        <v>0.2</v>
      </c>
      <c r="I212" s="21"/>
      <c r="J212" s="15">
        <v>0.5</v>
      </c>
      <c r="K212" s="15">
        <v>0.2</v>
      </c>
      <c r="L212" s="16"/>
      <c r="N212" s="17"/>
      <c r="O212" s="17" t="str">
        <f>IF(ISERROR(VLOOKUP(V212,Helper!$A$2:$C$33,3,FALSE)),"",VLOOKUP(V212,Helper!$A$2:$C$33,3,FALSE))</f>
        <v/>
      </c>
      <c r="P212" s="17"/>
      <c r="Q212" s="17"/>
      <c r="R212" s="17">
        <f t="shared" si="36"/>
        <v>0</v>
      </c>
      <c r="S212" s="17"/>
      <c r="T212" s="18"/>
      <c r="U212" s="17"/>
      <c r="V212" s="17"/>
      <c r="W212" s="13" t="str">
        <f>IF(ISERROR(VLOOKUP(V212,Helper!$A$2:$B$33,2,FALSE)),"",VLOOKUP(V212,Helper!$A$2:$B$33,2,FALSE))</f>
        <v/>
      </c>
      <c r="X212" s="19">
        <v>1.1200000000000001</v>
      </c>
      <c r="Y212" s="19" t="e">
        <f t="shared" si="27"/>
        <v>#DIV/0!</v>
      </c>
      <c r="Z212" s="19" t="e">
        <f t="shared" si="2"/>
        <v>#VALUE!</v>
      </c>
      <c r="AA212" s="19">
        <f t="shared" si="7"/>
        <v>0</v>
      </c>
      <c r="AB212" s="13">
        <f t="shared" si="33"/>
        <v>0</v>
      </c>
      <c r="AC212" s="22"/>
    </row>
    <row r="213" spans="1:29" x14ac:dyDescent="0.2">
      <c r="A213" s="12" t="s">
        <v>280</v>
      </c>
      <c r="B213" s="13" t="s">
        <v>28</v>
      </c>
      <c r="C213" s="14">
        <v>30508</v>
      </c>
      <c r="D213" s="13" t="s">
        <v>40</v>
      </c>
      <c r="E213" s="13" t="s">
        <v>196</v>
      </c>
      <c r="F213" s="13"/>
      <c r="G213" s="15">
        <v>0.875</v>
      </c>
      <c r="H213" s="15">
        <v>0.5</v>
      </c>
      <c r="I213" s="15">
        <v>0.83299999999999996</v>
      </c>
      <c r="J213" s="15">
        <v>0.5</v>
      </c>
      <c r="K213" s="15">
        <v>0.6</v>
      </c>
      <c r="L213" s="16"/>
      <c r="N213" s="17"/>
      <c r="O213" s="17" t="str">
        <f>IF(ISERROR(VLOOKUP(V213,Helper!$A$2:$C$33,3,FALSE)),"",VLOOKUP(V213,Helper!$A$2:$C$33,3,FALSE))</f>
        <v/>
      </c>
      <c r="P213" s="17"/>
      <c r="Q213" s="17"/>
      <c r="R213" s="17">
        <f t="shared" si="36"/>
        <v>0</v>
      </c>
      <c r="S213" s="17"/>
      <c r="T213" s="18"/>
      <c r="U213" s="17"/>
      <c r="V213" s="17"/>
      <c r="W213" s="13" t="str">
        <f>IF(ISERROR(VLOOKUP(V213,Helper!$A$2:$B$33,2,FALSE)),"",VLOOKUP(V213,Helper!$A$2:$B$33,2,FALSE))</f>
        <v/>
      </c>
      <c r="X213" s="19">
        <v>1.28</v>
      </c>
      <c r="Y213" s="19" t="e">
        <f t="shared" si="27"/>
        <v>#DIV/0!</v>
      </c>
      <c r="Z213" s="19" t="e">
        <f t="shared" si="2"/>
        <v>#VALUE!</v>
      </c>
      <c r="AA213" s="19">
        <f t="shared" si="7"/>
        <v>0</v>
      </c>
      <c r="AB213" s="13">
        <f t="shared" si="33"/>
        <v>0</v>
      </c>
      <c r="AC213" s="22"/>
    </row>
    <row r="214" spans="1:29" x14ac:dyDescent="0.2">
      <c r="A214" s="12" t="s">
        <v>281</v>
      </c>
      <c r="B214" s="13" t="s">
        <v>37</v>
      </c>
      <c r="C214" s="14">
        <v>34407</v>
      </c>
      <c r="D214" s="13" t="s">
        <v>40</v>
      </c>
      <c r="E214" s="13" t="s">
        <v>35</v>
      </c>
      <c r="F214" s="13"/>
      <c r="G214" s="15">
        <v>0.25</v>
      </c>
      <c r="H214" s="15">
        <v>0.1</v>
      </c>
      <c r="I214" s="21"/>
      <c r="J214" s="15">
        <v>0.5</v>
      </c>
      <c r="K214" s="16"/>
      <c r="L214" s="21"/>
      <c r="N214" s="17"/>
      <c r="O214" s="17" t="str">
        <f>IF(ISERROR(VLOOKUP(V214,Helper!$A$2:$C$33,3,FALSE)),"",VLOOKUP(V214,Helper!$A$2:$C$33,3,FALSE))</f>
        <v/>
      </c>
      <c r="P214" s="17"/>
      <c r="Q214" s="17"/>
      <c r="R214" s="17">
        <f t="shared" si="36"/>
        <v>0</v>
      </c>
      <c r="S214" s="17"/>
      <c r="T214" s="18"/>
      <c r="U214" s="17"/>
      <c r="V214" s="17"/>
      <c r="W214" s="13" t="str">
        <f>IF(ISERROR(VLOOKUP(V214,Helper!$A$2:$B$33,2,FALSE)),"",VLOOKUP(V214,Helper!$A$2:$B$33,2,FALSE))</f>
        <v/>
      </c>
      <c r="X214" s="19">
        <v>1.1200000000000001</v>
      </c>
      <c r="Y214" s="19" t="e">
        <f t="shared" si="27"/>
        <v>#DIV/0!</v>
      </c>
      <c r="Z214" s="19" t="e">
        <f t="shared" si="2"/>
        <v>#VALUE!</v>
      </c>
      <c r="AA214" s="19">
        <f t="shared" si="7"/>
        <v>0</v>
      </c>
      <c r="AB214" s="13">
        <f t="shared" si="33"/>
        <v>0</v>
      </c>
      <c r="AC214" s="22"/>
    </row>
    <row r="215" spans="1:29" x14ac:dyDescent="0.2">
      <c r="A215" s="12" t="s">
        <v>282</v>
      </c>
      <c r="B215" s="13" t="s">
        <v>37</v>
      </c>
      <c r="C215" s="14">
        <v>28711</v>
      </c>
      <c r="D215" s="13" t="s">
        <v>69</v>
      </c>
      <c r="E215" s="13" t="s">
        <v>38</v>
      </c>
      <c r="F215" s="13"/>
      <c r="G215" s="15">
        <v>0.875</v>
      </c>
      <c r="H215" s="15">
        <v>0.5</v>
      </c>
      <c r="I215" s="15">
        <v>0.33300000000000002</v>
      </c>
      <c r="J215" s="21"/>
      <c r="K215" s="16"/>
      <c r="L215" s="21"/>
      <c r="N215" s="17"/>
      <c r="O215" s="17" t="str">
        <f>IF(ISERROR(VLOOKUP(V215,Helper!$A$2:$C$33,3,FALSE)),"",VLOOKUP(V215,Helper!$A$2:$C$33,3,FALSE))</f>
        <v/>
      </c>
      <c r="P215" s="17"/>
      <c r="Q215" s="17"/>
      <c r="R215" s="17">
        <f t="shared" si="36"/>
        <v>0</v>
      </c>
      <c r="S215" s="17"/>
      <c r="T215" s="18"/>
      <c r="U215" s="17"/>
      <c r="V215" s="17"/>
      <c r="W215" s="13" t="str">
        <f>IF(ISERROR(VLOOKUP(V215,Helper!$A$2:$B$33,2,FALSE)),"",VLOOKUP(V215,Helper!$A$2:$B$33,2,FALSE))</f>
        <v/>
      </c>
      <c r="X215" s="19">
        <v>1.28</v>
      </c>
      <c r="Y215" s="19" t="e">
        <f t="shared" si="27"/>
        <v>#DIV/0!</v>
      </c>
      <c r="Z215" s="19" t="e">
        <f t="shared" si="2"/>
        <v>#VALUE!</v>
      </c>
      <c r="AA215" s="19">
        <f t="shared" si="7"/>
        <v>0</v>
      </c>
      <c r="AB215" s="13">
        <f t="shared" si="33"/>
        <v>0</v>
      </c>
      <c r="AC215" s="22"/>
    </row>
    <row r="216" spans="1:29" x14ac:dyDescent="0.2">
      <c r="A216" s="12" t="s">
        <v>283</v>
      </c>
      <c r="B216" s="13" t="s">
        <v>37</v>
      </c>
      <c r="C216" s="14">
        <v>31955</v>
      </c>
      <c r="D216" s="13" t="s">
        <v>33</v>
      </c>
      <c r="E216" s="13" t="s">
        <v>35</v>
      </c>
      <c r="F216" s="13"/>
      <c r="G216" s="15">
        <v>0.25</v>
      </c>
      <c r="H216" s="15">
        <v>0.4</v>
      </c>
      <c r="I216" s="21"/>
      <c r="J216" s="15">
        <v>0.5</v>
      </c>
      <c r="K216" s="16"/>
      <c r="L216" s="21"/>
      <c r="N216" s="17"/>
      <c r="O216" s="17" t="str">
        <f>IF(ISERROR(VLOOKUP(V216,Helper!$A$2:$C$33,3,FALSE)),"",VLOOKUP(V216,Helper!$A$2:$C$33,3,FALSE))</f>
        <v/>
      </c>
      <c r="P216" s="17"/>
      <c r="Q216" s="17"/>
      <c r="R216" s="17">
        <f t="shared" si="36"/>
        <v>0</v>
      </c>
      <c r="S216" s="17"/>
      <c r="T216" s="18"/>
      <c r="U216" s="17"/>
      <c r="V216" s="17"/>
      <c r="W216" s="13" t="str">
        <f>IF(ISERROR(VLOOKUP(V216,Helper!$A$2:$B$33,2,FALSE)),"",VLOOKUP(V216,Helper!$A$2:$B$33,2,FALSE))</f>
        <v/>
      </c>
      <c r="X216" s="19">
        <v>1.29</v>
      </c>
      <c r="Y216" s="19" t="e">
        <f t="shared" si="27"/>
        <v>#DIV/0!</v>
      </c>
      <c r="Z216" s="19" t="e">
        <f t="shared" si="2"/>
        <v>#VALUE!</v>
      </c>
      <c r="AA216" s="19">
        <f t="shared" si="7"/>
        <v>0</v>
      </c>
      <c r="AB216" s="13">
        <f t="shared" si="33"/>
        <v>0</v>
      </c>
      <c r="AC216" s="22"/>
    </row>
    <row r="217" spans="1:29" x14ac:dyDescent="0.2">
      <c r="A217" s="12" t="s">
        <v>284</v>
      </c>
      <c r="B217" s="13" t="s">
        <v>28</v>
      </c>
      <c r="C217" s="14">
        <v>33035</v>
      </c>
      <c r="D217" s="13" t="s">
        <v>33</v>
      </c>
      <c r="E217" s="13" t="s">
        <v>30</v>
      </c>
      <c r="F217" s="13"/>
      <c r="G217" s="15">
        <v>0.25</v>
      </c>
      <c r="H217" s="15">
        <v>0.5</v>
      </c>
      <c r="I217" s="15">
        <v>0.16700000000000001</v>
      </c>
      <c r="J217" s="15">
        <v>0.5</v>
      </c>
      <c r="K217" s="15">
        <v>0.6</v>
      </c>
      <c r="L217" s="16"/>
      <c r="N217" s="17"/>
      <c r="O217" s="17" t="str">
        <f>IF(ISERROR(VLOOKUP(V217,Helper!$A$2:$C$33,3,FALSE)),"",VLOOKUP(V217,Helper!$A$2:$C$33,3,FALSE))</f>
        <v/>
      </c>
      <c r="P217" s="17"/>
      <c r="Q217" s="17"/>
      <c r="R217" s="17">
        <f t="shared" si="36"/>
        <v>0</v>
      </c>
      <c r="S217" s="17"/>
      <c r="T217" s="18"/>
      <c r="U217" s="17"/>
      <c r="V217" s="17"/>
      <c r="W217" s="13" t="str">
        <f>IF(ISERROR(VLOOKUP(V217,Helper!$A$2:$B$33,2,FALSE)),"",VLOOKUP(V217,Helper!$A$2:$B$33,2,FALSE))</f>
        <v/>
      </c>
      <c r="X217" s="19">
        <v>1.26</v>
      </c>
      <c r="Y217" s="19" t="e">
        <f t="shared" si="27"/>
        <v>#DIV/0!</v>
      </c>
      <c r="Z217" s="19" t="e">
        <f t="shared" si="2"/>
        <v>#VALUE!</v>
      </c>
      <c r="AA217" s="19">
        <f t="shared" si="7"/>
        <v>0</v>
      </c>
      <c r="AB217" s="13">
        <f t="shared" si="33"/>
        <v>0</v>
      </c>
      <c r="AC217" s="22"/>
    </row>
    <row r="218" spans="1:29" x14ac:dyDescent="0.2">
      <c r="A218" s="12" t="s">
        <v>285</v>
      </c>
      <c r="B218" s="13" t="s">
        <v>28</v>
      </c>
      <c r="C218" s="14">
        <v>33563</v>
      </c>
      <c r="D218" s="13" t="s">
        <v>33</v>
      </c>
      <c r="E218" s="13" t="s">
        <v>38</v>
      </c>
      <c r="F218" s="13"/>
      <c r="G218" s="15">
        <v>0.25</v>
      </c>
      <c r="H218" s="15">
        <v>0.4</v>
      </c>
      <c r="I218" s="21"/>
      <c r="J218" s="15">
        <v>0.5</v>
      </c>
      <c r="K218" s="15">
        <v>0.2</v>
      </c>
      <c r="L218" s="16"/>
      <c r="N218" s="17"/>
      <c r="O218" s="17" t="str">
        <f>IF(ISERROR(VLOOKUP(V218,Helper!$A$2:$C$33,3,FALSE)),"",VLOOKUP(V218,Helper!$A$2:$C$33,3,FALSE))</f>
        <v/>
      </c>
      <c r="P218" s="17"/>
      <c r="Q218" s="17"/>
      <c r="R218" s="17">
        <f t="shared" si="36"/>
        <v>0</v>
      </c>
      <c r="S218" s="17"/>
      <c r="T218" s="18"/>
      <c r="U218" s="17"/>
      <c r="V218" s="17"/>
      <c r="W218" s="13" t="str">
        <f>IF(ISERROR(VLOOKUP(V218,Helper!$A$2:$B$33,2,FALSE)),"",VLOOKUP(V218,Helper!$A$2:$B$33,2,FALSE))</f>
        <v/>
      </c>
      <c r="X218" s="19">
        <v>1.24</v>
      </c>
      <c r="Y218" s="19" t="e">
        <f t="shared" ref="Y218:Y268" si="37">IF(ISBLANK(IF(B218="F",R218,R218))/N218,"0",IF(B218="D",R218,R218+S218))/N218</f>
        <v>#DIV/0!</v>
      </c>
      <c r="Z218" s="19" t="e">
        <f t="shared" si="2"/>
        <v>#VALUE!</v>
      </c>
      <c r="AA218" s="19">
        <f t="shared" si="7"/>
        <v>0</v>
      </c>
      <c r="AB218" s="13">
        <f t="shared" si="33"/>
        <v>0</v>
      </c>
      <c r="AC218" s="22"/>
    </row>
    <row r="219" spans="1:29" x14ac:dyDescent="0.2">
      <c r="A219" s="12" t="s">
        <v>286</v>
      </c>
      <c r="B219" s="13" t="s">
        <v>28</v>
      </c>
      <c r="C219" s="14">
        <v>32197</v>
      </c>
      <c r="D219" s="13" t="s">
        <v>159</v>
      </c>
      <c r="E219" s="13" t="s">
        <v>41</v>
      </c>
      <c r="F219" s="13"/>
      <c r="G219" s="15">
        <v>0.8</v>
      </c>
      <c r="H219" s="15">
        <v>0.5</v>
      </c>
      <c r="I219" s="15">
        <v>0.66700000000000004</v>
      </c>
      <c r="J219" s="15">
        <v>0.125</v>
      </c>
      <c r="K219" s="15">
        <v>0.2</v>
      </c>
      <c r="L219" s="16"/>
      <c r="N219" s="17"/>
      <c r="O219" s="17" t="str">
        <f>IF(ISERROR(VLOOKUP(V219,Helper!$A$2:$C$33,3,FALSE)),"",VLOOKUP(V219,Helper!$A$2:$C$33,3,FALSE))</f>
        <v/>
      </c>
      <c r="P219" s="17"/>
      <c r="Q219" s="17"/>
      <c r="R219" s="17">
        <f t="shared" si="36"/>
        <v>0</v>
      </c>
      <c r="S219" s="17"/>
      <c r="T219" s="18"/>
      <c r="U219" s="17"/>
      <c r="V219" s="17"/>
      <c r="W219" s="13" t="str">
        <f>IF(ISERROR(VLOOKUP(V219,Helper!$A$2:$B$33,2,FALSE)),"",VLOOKUP(V219,Helper!$A$2:$B$33,2,FALSE))</f>
        <v/>
      </c>
      <c r="X219" s="19">
        <v>1.28</v>
      </c>
      <c r="Y219" s="19" t="e">
        <f t="shared" si="37"/>
        <v>#DIV/0!</v>
      </c>
      <c r="Z219" s="19" t="e">
        <f t="shared" si="2"/>
        <v>#VALUE!</v>
      </c>
      <c r="AA219" s="19">
        <f t="shared" si="7"/>
        <v>0</v>
      </c>
      <c r="AB219" s="13">
        <f t="shared" si="33"/>
        <v>0</v>
      </c>
      <c r="AC219" s="22"/>
    </row>
    <row r="220" spans="1:29" x14ac:dyDescent="0.2">
      <c r="A220" s="12" t="s">
        <v>287</v>
      </c>
      <c r="B220" s="13" t="s">
        <v>28</v>
      </c>
      <c r="C220" s="14">
        <v>34176</v>
      </c>
      <c r="D220" s="13" t="s">
        <v>33</v>
      </c>
      <c r="E220" s="13" t="s">
        <v>41</v>
      </c>
      <c r="F220" s="13"/>
      <c r="G220" s="15">
        <v>0.5</v>
      </c>
      <c r="H220" s="15">
        <v>0.2</v>
      </c>
      <c r="I220" s="15">
        <v>0.16700000000000001</v>
      </c>
      <c r="J220" s="15">
        <v>0.5</v>
      </c>
      <c r="K220" s="15">
        <v>1E-3</v>
      </c>
      <c r="L220" s="16"/>
      <c r="N220" s="17"/>
      <c r="O220" s="17" t="str">
        <f>IF(ISERROR(VLOOKUP(V220,Helper!$A$2:$C$33,3,FALSE)),"",VLOOKUP(V220,Helper!$A$2:$C$33,3,FALSE))</f>
        <v/>
      </c>
      <c r="P220" s="17"/>
      <c r="Q220" s="17"/>
      <c r="R220" s="17">
        <f t="shared" si="36"/>
        <v>0</v>
      </c>
      <c r="S220" s="17"/>
      <c r="T220" s="18"/>
      <c r="U220" s="17"/>
      <c r="V220" s="17"/>
      <c r="W220" s="13" t="str">
        <f>IF(ISERROR(VLOOKUP(V220,Helper!$A$2:$B$33,2,FALSE)),"",VLOOKUP(V220,Helper!$A$2:$B$33,2,FALSE))</f>
        <v/>
      </c>
      <c r="X220" s="19">
        <v>1.18</v>
      </c>
      <c r="Y220" s="19" t="e">
        <f t="shared" si="37"/>
        <v>#DIV/0!</v>
      </c>
      <c r="Z220" s="19" t="e">
        <f t="shared" si="2"/>
        <v>#VALUE!</v>
      </c>
      <c r="AA220" s="19">
        <f t="shared" si="7"/>
        <v>0</v>
      </c>
      <c r="AB220" s="13">
        <f t="shared" si="33"/>
        <v>0</v>
      </c>
      <c r="AC220" s="22"/>
    </row>
    <row r="221" spans="1:29" x14ac:dyDescent="0.2">
      <c r="A221" s="12" t="s">
        <v>288</v>
      </c>
      <c r="B221" s="13" t="s">
        <v>28</v>
      </c>
      <c r="C221" s="14">
        <v>34466</v>
      </c>
      <c r="D221" s="13" t="s">
        <v>29</v>
      </c>
      <c r="E221" s="13" t="s">
        <v>35</v>
      </c>
      <c r="F221" s="13"/>
      <c r="G221" s="15">
        <v>0.5</v>
      </c>
      <c r="H221" s="15">
        <v>0.1</v>
      </c>
      <c r="I221" s="21"/>
      <c r="J221" s="15">
        <v>0.25</v>
      </c>
      <c r="K221" s="21"/>
      <c r="L221" s="16"/>
      <c r="N221" s="17"/>
      <c r="O221" s="17" t="str">
        <f>IF(ISERROR(VLOOKUP(V221,Helper!$A$2:$C$33,3,FALSE)),"",VLOOKUP(V221,Helper!$A$2:$C$33,3,FALSE))</f>
        <v/>
      </c>
      <c r="P221" s="17"/>
      <c r="Q221" s="17"/>
      <c r="R221" s="17">
        <f t="shared" si="36"/>
        <v>0</v>
      </c>
      <c r="S221" s="17"/>
      <c r="T221" s="18"/>
      <c r="U221" s="17"/>
      <c r="V221" s="17"/>
      <c r="W221" s="13" t="str">
        <f>IF(ISERROR(VLOOKUP(V221,Helper!$A$2:$B$33,2,FALSE)),"",VLOOKUP(V221,Helper!$A$2:$B$33,2,FALSE))</f>
        <v/>
      </c>
      <c r="X221" s="19">
        <v>1.1200000000000001</v>
      </c>
      <c r="Y221" s="19" t="e">
        <f t="shared" si="37"/>
        <v>#DIV/0!</v>
      </c>
      <c r="Z221" s="19" t="e">
        <f t="shared" si="2"/>
        <v>#VALUE!</v>
      </c>
      <c r="AA221" s="19">
        <f t="shared" si="7"/>
        <v>0</v>
      </c>
      <c r="AB221" s="13">
        <f t="shared" si="33"/>
        <v>0</v>
      </c>
      <c r="AC221" s="22"/>
    </row>
    <row r="222" spans="1:29" x14ac:dyDescent="0.2">
      <c r="A222" s="12" t="s">
        <v>289</v>
      </c>
      <c r="B222" s="13" t="s">
        <v>28</v>
      </c>
      <c r="C222" s="14">
        <v>34308</v>
      </c>
      <c r="D222" s="13" t="s">
        <v>69</v>
      </c>
      <c r="E222" s="13" t="s">
        <v>38</v>
      </c>
      <c r="F222" s="13"/>
      <c r="G222" s="15">
        <v>0.875</v>
      </c>
      <c r="H222" s="15">
        <v>0.2</v>
      </c>
      <c r="I222" s="15">
        <v>0.16700000000000001</v>
      </c>
      <c r="J222" s="15">
        <v>0.5</v>
      </c>
      <c r="K222" s="21"/>
      <c r="L222" s="16"/>
      <c r="N222" s="17"/>
      <c r="O222" s="17" t="str">
        <f>IF(ISERROR(VLOOKUP(V222,Helper!$A$2:$C$33,3,FALSE)),"",VLOOKUP(V222,Helper!$A$2:$C$33,3,FALSE))</f>
        <v/>
      </c>
      <c r="P222" s="17"/>
      <c r="Q222" s="17"/>
      <c r="R222" s="17">
        <f t="shared" si="36"/>
        <v>0</v>
      </c>
      <c r="S222" s="17"/>
      <c r="T222" s="18"/>
      <c r="U222" s="17"/>
      <c r="V222" s="17"/>
      <c r="W222" s="13" t="str">
        <f>IF(ISERROR(VLOOKUP(V222,Helper!$A$2:$B$33,2,FALSE)),"",VLOOKUP(V222,Helper!$A$2:$B$33,2,FALSE))</f>
        <v/>
      </c>
      <c r="X222" s="19">
        <v>1.1200000000000001</v>
      </c>
      <c r="Y222" s="19" t="e">
        <f t="shared" si="37"/>
        <v>#DIV/0!</v>
      </c>
      <c r="Z222" s="19" t="e">
        <f t="shared" si="2"/>
        <v>#VALUE!</v>
      </c>
      <c r="AA222" s="19">
        <f t="shared" si="7"/>
        <v>0</v>
      </c>
      <c r="AB222" s="13">
        <f t="shared" si="33"/>
        <v>0</v>
      </c>
      <c r="AC222" s="22"/>
    </row>
    <row r="223" spans="1:29" x14ac:dyDescent="0.2">
      <c r="A223" s="12" t="s">
        <v>290</v>
      </c>
      <c r="B223" s="13" t="s">
        <v>28</v>
      </c>
      <c r="C223" s="14">
        <v>33183</v>
      </c>
      <c r="D223" s="13" t="s">
        <v>40</v>
      </c>
      <c r="E223" s="13" t="s">
        <v>30</v>
      </c>
      <c r="F223" s="13"/>
      <c r="G223" s="15">
        <v>0.875</v>
      </c>
      <c r="H223" s="15">
        <v>0.5</v>
      </c>
      <c r="I223" s="15">
        <v>0.33300000000000002</v>
      </c>
      <c r="J223" s="15">
        <v>0.375</v>
      </c>
      <c r="K223" s="21"/>
      <c r="L223" s="16"/>
      <c r="N223" s="17">
        <v>29</v>
      </c>
      <c r="O223" s="17">
        <v>44</v>
      </c>
      <c r="P223" s="17">
        <v>2</v>
      </c>
      <c r="Q223" s="17">
        <v>6</v>
      </c>
      <c r="R223" s="17">
        <f t="shared" si="36"/>
        <v>8</v>
      </c>
      <c r="S223" s="17">
        <v>2</v>
      </c>
      <c r="T223" s="18">
        <f t="shared" ref="T223" si="38">N223/O223</f>
        <v>0.65909090909090906</v>
      </c>
      <c r="U223" s="17">
        <f t="shared" ref="U223:U266" si="39">1+N223/1000</f>
        <v>1.0289999999999999</v>
      </c>
      <c r="V223" s="17" t="s">
        <v>31</v>
      </c>
      <c r="W223" s="13">
        <f>IF(ISERROR(VLOOKUP(V223,Helper!$A$2:$B$33,2,FALSE)),"",VLOOKUP(V223,Helper!$A$2:$B$33,2,FALSE))</f>
        <v>1.3125</v>
      </c>
      <c r="X223" s="19">
        <v>1.25</v>
      </c>
      <c r="Y223" s="19">
        <f t="shared" si="37"/>
        <v>0.34482758620689657</v>
      </c>
      <c r="Z223" s="19">
        <f t="shared" si="2"/>
        <v>0.56573275862068972</v>
      </c>
      <c r="AA223" s="19">
        <f t="shared" si="7"/>
        <v>1.3564090909090907</v>
      </c>
      <c r="AB223" s="13">
        <f t="shared" si="33"/>
        <v>0</v>
      </c>
      <c r="AC223" s="22"/>
    </row>
    <row r="224" spans="1:29" x14ac:dyDescent="0.2">
      <c r="A224" s="12" t="s">
        <v>291</v>
      </c>
      <c r="B224" s="13" t="s">
        <v>28</v>
      </c>
      <c r="C224" s="14">
        <v>33143</v>
      </c>
      <c r="D224" s="13" t="s">
        <v>29</v>
      </c>
      <c r="E224" s="13" t="s">
        <v>41</v>
      </c>
      <c r="F224" s="13"/>
      <c r="G224" s="15">
        <v>0.5</v>
      </c>
      <c r="H224" s="15">
        <v>0.5</v>
      </c>
      <c r="I224" s="15">
        <v>0.16700000000000001</v>
      </c>
      <c r="J224" s="15">
        <v>0.5</v>
      </c>
      <c r="K224" s="15">
        <v>0.6</v>
      </c>
      <c r="L224" s="16"/>
      <c r="N224" s="17"/>
      <c r="O224" s="17" t="str">
        <f>IF(ISERROR(VLOOKUP(V224,Helper!$A$2:$C$33,3,FALSE)),"",VLOOKUP(V224,Helper!$A$2:$C$33,3,FALSE))</f>
        <v/>
      </c>
      <c r="P224" s="17"/>
      <c r="Q224" s="17"/>
      <c r="R224" s="17">
        <f t="shared" si="36"/>
        <v>0</v>
      </c>
      <c r="S224" s="17"/>
      <c r="T224" s="18"/>
      <c r="U224" s="17"/>
      <c r="V224" s="17"/>
      <c r="W224" s="13" t="str">
        <f>IF(ISERROR(VLOOKUP(V224,Helper!$A$2:$B$33,2,FALSE)),"",VLOOKUP(V224,Helper!$A$2:$B$33,2,FALSE))</f>
        <v/>
      </c>
      <c r="X224" s="19">
        <v>1.25</v>
      </c>
      <c r="Y224" s="19" t="e">
        <f t="shared" si="37"/>
        <v>#DIV/0!</v>
      </c>
      <c r="Z224" s="19" t="e">
        <f t="shared" si="2"/>
        <v>#VALUE!</v>
      </c>
      <c r="AA224" s="19">
        <f t="shared" si="7"/>
        <v>0</v>
      </c>
      <c r="AB224" s="13">
        <f t="shared" si="33"/>
        <v>0</v>
      </c>
      <c r="AC224" s="22"/>
    </row>
    <row r="225" spans="1:29" x14ac:dyDescent="0.2">
      <c r="A225" s="12" t="s">
        <v>292</v>
      </c>
      <c r="B225" s="13" t="s">
        <v>37</v>
      </c>
      <c r="C225" s="14">
        <v>31560</v>
      </c>
      <c r="D225" s="13" t="s">
        <v>69</v>
      </c>
      <c r="E225" s="13" t="s">
        <v>41</v>
      </c>
      <c r="F225" s="13"/>
      <c r="G225" s="15">
        <v>0.875</v>
      </c>
      <c r="H225" s="15">
        <v>0.4</v>
      </c>
      <c r="I225" s="15">
        <v>0.66700000000000004</v>
      </c>
      <c r="J225" s="15">
        <v>0.25</v>
      </c>
      <c r="K225" s="16"/>
      <c r="L225" s="15">
        <v>0.2</v>
      </c>
      <c r="N225" s="17"/>
      <c r="O225" s="17" t="str">
        <f>IF(ISERROR(VLOOKUP(V225,Helper!$A$2:$C$33,3,FALSE)),"",VLOOKUP(V225,Helper!$A$2:$C$33,3,FALSE))</f>
        <v/>
      </c>
      <c r="P225" s="17"/>
      <c r="Q225" s="17"/>
      <c r="R225" s="17">
        <f t="shared" si="36"/>
        <v>0</v>
      </c>
      <c r="S225" s="17"/>
      <c r="T225" s="18"/>
      <c r="U225" s="17"/>
      <c r="V225" s="17"/>
      <c r="W225" s="13" t="str">
        <f>IF(ISERROR(VLOOKUP(V225,Helper!$A$2:$B$33,2,FALSE)),"",VLOOKUP(V225,Helper!$A$2:$B$33,2,FALSE))</f>
        <v/>
      </c>
      <c r="X225" s="19">
        <v>1.3</v>
      </c>
      <c r="Y225" s="19" t="e">
        <f t="shared" si="37"/>
        <v>#DIV/0!</v>
      </c>
      <c r="Z225" s="19" t="e">
        <f t="shared" si="2"/>
        <v>#VALUE!</v>
      </c>
      <c r="AA225" s="19">
        <f t="shared" si="7"/>
        <v>0</v>
      </c>
      <c r="AB225" s="13">
        <f t="shared" si="33"/>
        <v>0</v>
      </c>
      <c r="AC225" s="22"/>
    </row>
    <row r="226" spans="1:29" x14ac:dyDescent="0.2">
      <c r="A226" s="12" t="s">
        <v>293</v>
      </c>
      <c r="B226" s="13" t="s">
        <v>37</v>
      </c>
      <c r="C226" s="14">
        <v>32999</v>
      </c>
      <c r="D226" s="13" t="s">
        <v>40</v>
      </c>
      <c r="E226" s="13" t="s">
        <v>38</v>
      </c>
      <c r="F226" s="13"/>
      <c r="G226" s="15">
        <v>0.25</v>
      </c>
      <c r="H226" s="15">
        <v>0.5</v>
      </c>
      <c r="I226" s="21"/>
      <c r="J226" s="15">
        <v>0.5</v>
      </c>
      <c r="K226" s="16"/>
      <c r="L226" s="15">
        <v>0.2</v>
      </c>
      <c r="N226" s="17"/>
      <c r="O226" s="17" t="str">
        <f>IF(ISERROR(VLOOKUP(V226,Helper!$A$2:$C$33,3,FALSE)),"",VLOOKUP(V226,Helper!$A$2:$C$33,3,FALSE))</f>
        <v/>
      </c>
      <c r="P226" s="17"/>
      <c r="Q226" s="17"/>
      <c r="R226" s="17">
        <f t="shared" si="36"/>
        <v>0</v>
      </c>
      <c r="S226" s="17"/>
      <c r="T226" s="18"/>
      <c r="U226" s="17"/>
      <c r="V226" s="17"/>
      <c r="W226" s="13" t="str">
        <f>IF(ISERROR(VLOOKUP(V226,Helper!$A$2:$B$33,2,FALSE)),"",VLOOKUP(V226,Helper!$A$2:$B$33,2,FALSE))</f>
        <v/>
      </c>
      <c r="X226" s="19">
        <v>1.26</v>
      </c>
      <c r="Y226" s="19" t="e">
        <f t="shared" si="37"/>
        <v>#DIV/0!</v>
      </c>
      <c r="Z226" s="19" t="e">
        <f t="shared" si="2"/>
        <v>#VALUE!</v>
      </c>
      <c r="AA226" s="19">
        <f t="shared" si="7"/>
        <v>0</v>
      </c>
      <c r="AB226" s="13">
        <f t="shared" si="33"/>
        <v>0</v>
      </c>
      <c r="AC226" s="22"/>
    </row>
    <row r="227" spans="1:29" x14ac:dyDescent="0.2">
      <c r="A227" s="12" t="s">
        <v>294</v>
      </c>
      <c r="B227" s="13" t="s">
        <v>37</v>
      </c>
      <c r="C227" s="14">
        <v>33175</v>
      </c>
      <c r="D227" s="13" t="s">
        <v>69</v>
      </c>
      <c r="E227" s="13" t="s">
        <v>41</v>
      </c>
      <c r="F227" s="13"/>
      <c r="G227" s="15">
        <v>0.875</v>
      </c>
      <c r="H227" s="15">
        <v>0.5</v>
      </c>
      <c r="I227" s="15">
        <v>0.5</v>
      </c>
      <c r="J227" s="15">
        <v>0.5</v>
      </c>
      <c r="K227" s="16"/>
      <c r="L227" s="21"/>
      <c r="N227" s="17"/>
      <c r="O227" s="17" t="str">
        <f>IF(ISERROR(VLOOKUP(V227,Helper!$A$2:$C$33,3,FALSE)),"",VLOOKUP(V227,Helper!$A$2:$C$33,3,FALSE))</f>
        <v/>
      </c>
      <c r="P227" s="17"/>
      <c r="Q227" s="17"/>
      <c r="R227" s="17">
        <f t="shared" si="36"/>
        <v>0</v>
      </c>
      <c r="S227" s="17"/>
      <c r="T227" s="18"/>
      <c r="U227" s="17"/>
      <c r="V227" s="17"/>
      <c r="W227" s="13" t="str">
        <f>IF(ISERROR(VLOOKUP(V227,Helper!$A$2:$B$33,2,FALSE)),"",VLOOKUP(V227,Helper!$A$2:$B$33,2,FALSE))</f>
        <v/>
      </c>
      <c r="X227" s="19">
        <v>1.25</v>
      </c>
      <c r="Y227" s="19" t="e">
        <f t="shared" si="37"/>
        <v>#DIV/0!</v>
      </c>
      <c r="Z227" s="19" t="e">
        <f t="shared" si="2"/>
        <v>#VALUE!</v>
      </c>
      <c r="AA227" s="19">
        <f t="shared" si="7"/>
        <v>0</v>
      </c>
      <c r="AB227" s="13">
        <f t="shared" si="33"/>
        <v>0</v>
      </c>
      <c r="AC227" s="22"/>
    </row>
    <row r="228" spans="1:29" x14ac:dyDescent="0.2">
      <c r="A228" s="12" t="s">
        <v>295</v>
      </c>
      <c r="B228" s="13" t="s">
        <v>28</v>
      </c>
      <c r="C228" s="14">
        <v>34039</v>
      </c>
      <c r="D228" s="13" t="s">
        <v>29</v>
      </c>
      <c r="E228" s="13" t="s">
        <v>38</v>
      </c>
      <c r="F228" s="13"/>
      <c r="G228" s="15">
        <v>0.5</v>
      </c>
      <c r="H228" s="15">
        <v>0.2</v>
      </c>
      <c r="I228" s="21"/>
      <c r="J228" s="15">
        <v>0.5</v>
      </c>
      <c r="K228" s="15">
        <v>0.2</v>
      </c>
      <c r="L228" s="16"/>
      <c r="N228" s="17"/>
      <c r="O228" s="17" t="str">
        <f>IF(ISERROR(VLOOKUP(V228,Helper!$A$2:$C$33,3,FALSE)),"",VLOOKUP(V228,Helper!$A$2:$C$33,3,FALSE))</f>
        <v/>
      </c>
      <c r="P228" s="17"/>
      <c r="Q228" s="17"/>
      <c r="R228" s="17">
        <f t="shared" si="36"/>
        <v>0</v>
      </c>
      <c r="S228" s="17"/>
      <c r="T228" s="18"/>
      <c r="U228" s="17"/>
      <c r="V228" s="17"/>
      <c r="W228" s="13" t="str">
        <f>IF(ISERROR(VLOOKUP(V228,Helper!$A$2:$B$33,2,FALSE)),"",VLOOKUP(V228,Helper!$A$2:$B$33,2,FALSE))</f>
        <v/>
      </c>
      <c r="X228" s="19">
        <v>1.18</v>
      </c>
      <c r="Y228" s="19" t="e">
        <f t="shared" si="37"/>
        <v>#DIV/0!</v>
      </c>
      <c r="Z228" s="19" t="e">
        <f t="shared" si="2"/>
        <v>#VALUE!</v>
      </c>
      <c r="AA228" s="19">
        <f t="shared" si="7"/>
        <v>0</v>
      </c>
      <c r="AB228" s="13">
        <f t="shared" si="33"/>
        <v>0</v>
      </c>
      <c r="AC228" s="22"/>
    </row>
    <row r="229" spans="1:29" x14ac:dyDescent="0.2">
      <c r="A229" s="12" t="s">
        <v>296</v>
      </c>
      <c r="B229" s="13" t="s">
        <v>28</v>
      </c>
      <c r="C229" s="14">
        <v>33465</v>
      </c>
      <c r="D229" s="13" t="s">
        <v>40</v>
      </c>
      <c r="E229" s="13" t="s">
        <v>30</v>
      </c>
      <c r="F229" s="13"/>
      <c r="G229" s="15">
        <v>0.875</v>
      </c>
      <c r="H229" s="15">
        <v>0.4</v>
      </c>
      <c r="I229" s="15">
        <v>0.33300000000000002</v>
      </c>
      <c r="J229" s="15">
        <v>0.5</v>
      </c>
      <c r="K229" s="21"/>
      <c r="L229" s="16"/>
      <c r="N229" s="17"/>
      <c r="O229" s="17" t="str">
        <f>IF(ISERROR(VLOOKUP(V229,Helper!$A$2:$C$33,3,FALSE)),"",VLOOKUP(V229,Helper!$A$2:$C$33,3,FALSE))</f>
        <v/>
      </c>
      <c r="P229" s="17"/>
      <c r="Q229" s="17"/>
      <c r="R229" s="17">
        <f t="shared" si="36"/>
        <v>0</v>
      </c>
      <c r="S229" s="17"/>
      <c r="T229" s="18"/>
      <c r="U229" s="17"/>
      <c r="V229" s="17"/>
      <c r="W229" s="13" t="str">
        <f>IF(ISERROR(VLOOKUP(V229,Helper!$A$2:$B$33,2,FALSE)),"",VLOOKUP(V229,Helper!$A$2:$B$33,2,FALSE))</f>
        <v/>
      </c>
      <c r="X229" s="19">
        <v>1.24</v>
      </c>
      <c r="Y229" s="19" t="e">
        <f t="shared" si="37"/>
        <v>#DIV/0!</v>
      </c>
      <c r="Z229" s="19" t="e">
        <f t="shared" si="2"/>
        <v>#VALUE!</v>
      </c>
      <c r="AA229" s="19">
        <f t="shared" si="7"/>
        <v>0</v>
      </c>
      <c r="AB229" s="13">
        <f t="shared" si="33"/>
        <v>0</v>
      </c>
      <c r="AC229" s="22"/>
    </row>
    <row r="230" spans="1:29" x14ac:dyDescent="0.2">
      <c r="A230" s="12" t="s">
        <v>339</v>
      </c>
      <c r="B230" s="13" t="s">
        <v>37</v>
      </c>
      <c r="C230" s="14">
        <v>34016</v>
      </c>
      <c r="D230" s="13" t="s">
        <v>40</v>
      </c>
      <c r="E230" s="13" t="s">
        <v>38</v>
      </c>
      <c r="F230" s="13"/>
      <c r="G230" s="15">
        <v>0.875</v>
      </c>
      <c r="H230" s="15">
        <v>0.2</v>
      </c>
      <c r="I230" s="15">
        <v>0.16700000000000001</v>
      </c>
      <c r="J230" s="15">
        <v>0.5</v>
      </c>
      <c r="K230" s="16"/>
      <c r="L230" s="21"/>
      <c r="N230" s="17"/>
      <c r="O230" s="17"/>
      <c r="P230" s="17"/>
      <c r="Q230" s="17"/>
      <c r="R230" s="17">
        <f t="shared" si="36"/>
        <v>0</v>
      </c>
      <c r="S230" s="17"/>
      <c r="T230" s="18"/>
      <c r="U230" s="17"/>
      <c r="V230" s="17"/>
      <c r="W230" s="13" t="str">
        <f>IF(ISERROR(VLOOKUP(V230,Helper!$A$2:$B$33,2,FALSE)),"",VLOOKUP(V230,Helper!$A$2:$B$33,2,FALSE))</f>
        <v/>
      </c>
      <c r="X230" s="19">
        <v>1.18</v>
      </c>
      <c r="Y230" s="19" t="e">
        <f t="shared" si="37"/>
        <v>#DIV/0!</v>
      </c>
      <c r="Z230" s="19" t="e">
        <f t="shared" si="2"/>
        <v>#VALUE!</v>
      </c>
      <c r="AA230" s="19">
        <f t="shared" si="7"/>
        <v>0</v>
      </c>
      <c r="AB230" s="13">
        <f t="shared" si="33"/>
        <v>0</v>
      </c>
      <c r="AC230" s="22"/>
    </row>
    <row r="231" spans="1:29" x14ac:dyDescent="0.2">
      <c r="A231" s="12" t="s">
        <v>297</v>
      </c>
      <c r="B231" s="13" t="s">
        <v>37</v>
      </c>
      <c r="C231" s="14">
        <v>33771</v>
      </c>
      <c r="D231" s="13" t="s">
        <v>29</v>
      </c>
      <c r="E231" s="13" t="s">
        <v>41</v>
      </c>
      <c r="F231" s="13"/>
      <c r="G231" s="15">
        <v>0.5</v>
      </c>
      <c r="H231" s="15">
        <v>0.3</v>
      </c>
      <c r="I231" s="15">
        <v>0.16700000000000001</v>
      </c>
      <c r="J231" s="15">
        <v>0.5</v>
      </c>
      <c r="K231" s="16"/>
      <c r="L231" s="15">
        <v>1E-3</v>
      </c>
      <c r="N231" s="17"/>
      <c r="O231" s="17" t="str">
        <f>IF(ISERROR(VLOOKUP(V231,Helper!$A$2:$C$33,3,FALSE)),"",VLOOKUP(V231,Helper!$A$2:$C$33,3,FALSE))</f>
        <v/>
      </c>
      <c r="P231" s="17"/>
      <c r="Q231" s="17"/>
      <c r="R231" s="17">
        <f t="shared" si="36"/>
        <v>0</v>
      </c>
      <c r="S231" s="17"/>
      <c r="T231" s="18"/>
      <c r="U231" s="17"/>
      <c r="V231" s="17"/>
      <c r="W231" s="13" t="str">
        <f>IF(ISERROR(VLOOKUP(V231,Helper!$A$2:$B$33,2,FALSE)),"",VLOOKUP(V231,Helper!$A$2:$B$33,2,FALSE))</f>
        <v/>
      </c>
      <c r="X231" s="19">
        <v>1.24</v>
      </c>
      <c r="Y231" s="19" t="e">
        <f t="shared" si="37"/>
        <v>#DIV/0!</v>
      </c>
      <c r="Z231" s="19" t="e">
        <f t="shared" si="2"/>
        <v>#VALUE!</v>
      </c>
      <c r="AA231" s="19">
        <f t="shared" si="7"/>
        <v>0</v>
      </c>
      <c r="AB231" s="13">
        <f t="shared" si="33"/>
        <v>0</v>
      </c>
      <c r="AC231" s="22"/>
    </row>
    <row r="232" spans="1:29" x14ac:dyDescent="0.2">
      <c r="A232" s="12" t="s">
        <v>298</v>
      </c>
      <c r="B232" s="13" t="s">
        <v>37</v>
      </c>
      <c r="C232" s="14">
        <v>32892</v>
      </c>
      <c r="D232" s="13" t="s">
        <v>29</v>
      </c>
      <c r="E232" s="13" t="s">
        <v>38</v>
      </c>
      <c r="F232" s="13"/>
      <c r="G232" s="15">
        <v>0.5</v>
      </c>
      <c r="H232" s="15">
        <v>0.5</v>
      </c>
      <c r="I232" s="15">
        <v>0.16700000000000001</v>
      </c>
      <c r="J232" s="15">
        <v>0.375</v>
      </c>
      <c r="K232" s="16"/>
      <c r="L232" s="21"/>
      <c r="N232" s="17"/>
      <c r="O232" s="17" t="str">
        <f>IF(ISERROR(VLOOKUP(V232,Helper!$A$2:$C$33,3,FALSE)),"",VLOOKUP(V232,Helper!$A$2:$C$33,3,FALSE))</f>
        <v/>
      </c>
      <c r="P232" s="17"/>
      <c r="Q232" s="17"/>
      <c r="R232" s="17">
        <f t="shared" si="36"/>
        <v>0</v>
      </c>
      <c r="S232" s="17"/>
      <c r="T232" s="18"/>
      <c r="U232" s="17"/>
      <c r="V232" s="17"/>
      <c r="W232" s="13" t="str">
        <f>IF(ISERROR(VLOOKUP(V232,Helper!$A$2:$B$33,2,FALSE)),"",VLOOKUP(V232,Helper!$A$2:$B$33,2,FALSE))</f>
        <v/>
      </c>
      <c r="X232" s="19">
        <v>1.26</v>
      </c>
      <c r="Y232" s="19" t="e">
        <f t="shared" si="37"/>
        <v>#DIV/0!</v>
      </c>
      <c r="Z232" s="19" t="e">
        <f t="shared" si="2"/>
        <v>#VALUE!</v>
      </c>
      <c r="AA232" s="19">
        <f t="shared" si="7"/>
        <v>0</v>
      </c>
      <c r="AB232" s="13">
        <f t="shared" si="33"/>
        <v>0</v>
      </c>
      <c r="AC232" s="22"/>
    </row>
    <row r="233" spans="1:29" x14ac:dyDescent="0.2">
      <c r="A233" s="12" t="s">
        <v>299</v>
      </c>
      <c r="B233" s="13" t="s">
        <v>28</v>
      </c>
      <c r="C233" s="14">
        <v>34082</v>
      </c>
      <c r="D233" s="13" t="s">
        <v>29</v>
      </c>
      <c r="E233" s="13" t="s">
        <v>38</v>
      </c>
      <c r="F233" s="13"/>
      <c r="G233" s="15">
        <v>0.5</v>
      </c>
      <c r="H233" s="15">
        <v>0.2</v>
      </c>
      <c r="I233" s="21"/>
      <c r="J233" s="15">
        <v>0.25</v>
      </c>
      <c r="K233" s="15">
        <v>0.4</v>
      </c>
      <c r="L233" s="16"/>
      <c r="N233" s="17"/>
      <c r="O233" s="17" t="str">
        <f>IF(ISERROR(VLOOKUP(V233,Helper!$A$2:$C$33,3,FALSE)),"",VLOOKUP(V233,Helper!$A$2:$C$33,3,FALSE))</f>
        <v/>
      </c>
      <c r="P233" s="17"/>
      <c r="Q233" s="17"/>
      <c r="R233" s="17">
        <f t="shared" si="36"/>
        <v>0</v>
      </c>
      <c r="S233" s="17"/>
      <c r="T233" s="18"/>
      <c r="U233" s="17"/>
      <c r="V233" s="17"/>
      <c r="W233" s="13" t="str">
        <f>IF(ISERROR(VLOOKUP(V233,Helper!$A$2:$B$33,2,FALSE)),"",VLOOKUP(V233,Helper!$A$2:$B$33,2,FALSE))</f>
        <v/>
      </c>
      <c r="X233" s="19">
        <v>1.18</v>
      </c>
      <c r="Y233" s="19" t="e">
        <f t="shared" si="37"/>
        <v>#DIV/0!</v>
      </c>
      <c r="Z233" s="19" t="e">
        <f t="shared" si="2"/>
        <v>#VALUE!</v>
      </c>
      <c r="AA233" s="19">
        <f t="shared" si="7"/>
        <v>0</v>
      </c>
      <c r="AB233" s="13">
        <f t="shared" si="33"/>
        <v>0</v>
      </c>
      <c r="AC233" s="22"/>
    </row>
    <row r="234" spans="1:29" x14ac:dyDescent="0.2">
      <c r="A234" s="12" t="s">
        <v>300</v>
      </c>
      <c r="B234" s="13" t="s">
        <v>37</v>
      </c>
      <c r="C234" s="14">
        <v>31150</v>
      </c>
      <c r="D234" s="13" t="s">
        <v>33</v>
      </c>
      <c r="E234" s="13" t="s">
        <v>38</v>
      </c>
      <c r="F234" s="13"/>
      <c r="G234" s="15">
        <v>0.25</v>
      </c>
      <c r="H234" s="15">
        <v>0.4</v>
      </c>
      <c r="I234" s="15">
        <v>0.16700000000000001</v>
      </c>
      <c r="J234" s="15">
        <v>0.5</v>
      </c>
      <c r="K234" s="16"/>
      <c r="L234" s="21"/>
      <c r="N234" s="17"/>
      <c r="O234" s="17" t="str">
        <f>IF(ISERROR(VLOOKUP(V234,Helper!$A$2:$C$33,3,FALSE)),"",VLOOKUP(V234,Helper!$A$2:$C$33,3,FALSE))</f>
        <v/>
      </c>
      <c r="P234" s="17"/>
      <c r="Q234" s="17"/>
      <c r="R234" s="17">
        <f t="shared" si="36"/>
        <v>0</v>
      </c>
      <c r="S234" s="17"/>
      <c r="T234" s="18"/>
      <c r="U234" s="17"/>
      <c r="V234" s="17"/>
      <c r="W234" s="13" t="str">
        <f>IF(ISERROR(VLOOKUP(V234,Helper!$A$2:$B$33,2,FALSE)),"",VLOOKUP(V234,Helper!$A$2:$B$33,2,FALSE))</f>
        <v/>
      </c>
      <c r="X234" s="19">
        <v>1.3</v>
      </c>
      <c r="Y234" s="19" t="e">
        <f t="shared" si="37"/>
        <v>#DIV/0!</v>
      </c>
      <c r="Z234" s="19" t="e">
        <f t="shared" si="2"/>
        <v>#VALUE!</v>
      </c>
      <c r="AA234" s="19">
        <f t="shared" si="7"/>
        <v>0</v>
      </c>
      <c r="AB234" s="13">
        <f t="shared" si="33"/>
        <v>0</v>
      </c>
      <c r="AC234" s="22"/>
    </row>
    <row r="235" spans="1:29" x14ac:dyDescent="0.2">
      <c r="A235" s="12" t="s">
        <v>301</v>
      </c>
      <c r="B235" s="13" t="s">
        <v>37</v>
      </c>
      <c r="C235" s="14">
        <v>32190</v>
      </c>
      <c r="D235" s="13" t="s">
        <v>159</v>
      </c>
      <c r="E235" s="13" t="s">
        <v>30</v>
      </c>
      <c r="F235" s="13"/>
      <c r="G235" s="15">
        <v>0.875</v>
      </c>
      <c r="H235" s="15">
        <v>0.5</v>
      </c>
      <c r="I235" s="15">
        <v>0.5</v>
      </c>
      <c r="J235" s="21"/>
      <c r="K235" s="16"/>
      <c r="L235" s="21"/>
      <c r="N235" s="17"/>
      <c r="O235" s="17" t="str">
        <f>IF(ISERROR(VLOOKUP(V235,Helper!$A$2:$C$33,3,FALSE)),"",VLOOKUP(V235,Helper!$A$2:$C$33,3,FALSE))</f>
        <v/>
      </c>
      <c r="P235" s="17"/>
      <c r="Q235" s="17"/>
      <c r="R235" s="17">
        <f t="shared" si="36"/>
        <v>0</v>
      </c>
      <c r="S235" s="17"/>
      <c r="T235" s="18"/>
      <c r="U235" s="17"/>
      <c r="V235" s="17"/>
      <c r="W235" s="13" t="str">
        <f>IF(ISERROR(VLOOKUP(V235,Helper!$A$2:$B$33,2,FALSE)),"",VLOOKUP(V235,Helper!$A$2:$B$33,2,FALSE))</f>
        <v/>
      </c>
      <c r="X235" s="19">
        <v>1.28</v>
      </c>
      <c r="Y235" s="19" t="e">
        <f t="shared" si="37"/>
        <v>#DIV/0!</v>
      </c>
      <c r="Z235" s="19" t="e">
        <f t="shared" si="2"/>
        <v>#VALUE!</v>
      </c>
      <c r="AA235" s="19">
        <f t="shared" si="7"/>
        <v>0</v>
      </c>
      <c r="AB235" s="13">
        <f t="shared" si="33"/>
        <v>0</v>
      </c>
      <c r="AC235" s="22"/>
    </row>
    <row r="236" spans="1:29" x14ac:dyDescent="0.2">
      <c r="A236" s="12" t="s">
        <v>302</v>
      </c>
      <c r="B236" s="13" t="s">
        <v>28</v>
      </c>
      <c r="C236" s="14">
        <v>32922</v>
      </c>
      <c r="D236" s="13" t="s">
        <v>29</v>
      </c>
      <c r="E236" s="13" t="s">
        <v>38</v>
      </c>
      <c r="F236" s="13"/>
      <c r="G236" s="15">
        <v>0.5</v>
      </c>
      <c r="H236" s="15">
        <v>0.5</v>
      </c>
      <c r="I236" s="21"/>
      <c r="J236" s="15">
        <v>0.25</v>
      </c>
      <c r="K236" s="15">
        <v>0.2</v>
      </c>
      <c r="L236" s="16"/>
      <c r="N236" s="17"/>
      <c r="O236" s="17" t="str">
        <f>IF(ISERROR(VLOOKUP(V236,Helper!$A$2:$C$33,3,FALSE)),"",VLOOKUP(V236,Helper!$A$2:$C$33,3,FALSE))</f>
        <v/>
      </c>
      <c r="P236" s="17"/>
      <c r="Q236" s="17"/>
      <c r="R236" s="17">
        <f t="shared" si="36"/>
        <v>0</v>
      </c>
      <c r="S236" s="17"/>
      <c r="T236" s="18"/>
      <c r="U236" s="17"/>
      <c r="V236" s="17"/>
      <c r="W236" s="13" t="str">
        <f>IF(ISERROR(VLOOKUP(V236,Helper!$A$2:$B$33,2,FALSE)),"",VLOOKUP(V236,Helper!$A$2:$B$33,2,FALSE))</f>
        <v/>
      </c>
      <c r="X236" s="19">
        <v>1.26</v>
      </c>
      <c r="Y236" s="19" t="e">
        <f t="shared" si="37"/>
        <v>#DIV/0!</v>
      </c>
      <c r="Z236" s="19" t="e">
        <f t="shared" si="2"/>
        <v>#VALUE!</v>
      </c>
      <c r="AA236" s="19">
        <f t="shared" si="7"/>
        <v>0</v>
      </c>
      <c r="AB236" s="13">
        <f t="shared" si="33"/>
        <v>0</v>
      </c>
      <c r="AC236" s="22"/>
    </row>
    <row r="237" spans="1:29" x14ac:dyDescent="0.2">
      <c r="A237" s="12" t="s">
        <v>303</v>
      </c>
      <c r="B237" s="13" t="s">
        <v>37</v>
      </c>
      <c r="C237" s="14">
        <v>30755</v>
      </c>
      <c r="D237" s="13" t="s">
        <v>33</v>
      </c>
      <c r="E237" s="13" t="s">
        <v>41</v>
      </c>
      <c r="F237" s="13"/>
      <c r="G237" s="15">
        <v>0.25</v>
      </c>
      <c r="H237" s="15">
        <v>0.5</v>
      </c>
      <c r="I237" s="15">
        <v>0.33300000000000002</v>
      </c>
      <c r="J237" s="15">
        <v>0.5</v>
      </c>
      <c r="K237" s="16"/>
      <c r="L237" s="15">
        <v>1E-3</v>
      </c>
      <c r="N237" s="17"/>
      <c r="O237" s="17" t="str">
        <f>IF(ISERROR(VLOOKUP(V237,Helper!$A$2:$C$33,3,FALSE)),"",VLOOKUP(V237,Helper!$A$2:$C$33,3,FALSE))</f>
        <v/>
      </c>
      <c r="P237" s="17"/>
      <c r="Q237" s="17"/>
      <c r="R237" s="17">
        <f t="shared" si="36"/>
        <v>0</v>
      </c>
      <c r="S237" s="17"/>
      <c r="T237" s="18"/>
      <c r="U237" s="17"/>
      <c r="V237" s="17"/>
      <c r="W237" s="13" t="str">
        <f>IF(ISERROR(VLOOKUP(V237,Helper!$A$2:$B$33,2,FALSE)),"",VLOOKUP(V237,Helper!$A$2:$B$33,2,FALSE))</f>
        <v/>
      </c>
      <c r="X237" s="19">
        <v>1.29</v>
      </c>
      <c r="Y237" s="19" t="e">
        <f t="shared" si="37"/>
        <v>#DIV/0!</v>
      </c>
      <c r="Z237" s="19" t="e">
        <f t="shared" si="2"/>
        <v>#VALUE!</v>
      </c>
      <c r="AA237" s="19">
        <f t="shared" si="7"/>
        <v>0</v>
      </c>
      <c r="AB237" s="13">
        <f t="shared" si="33"/>
        <v>0</v>
      </c>
      <c r="AC237" s="22"/>
    </row>
    <row r="238" spans="1:29" x14ac:dyDescent="0.2">
      <c r="A238" s="12" t="s">
        <v>304</v>
      </c>
      <c r="B238" s="13" t="s">
        <v>37</v>
      </c>
      <c r="C238" s="14">
        <v>34362</v>
      </c>
      <c r="D238" s="13" t="s">
        <v>69</v>
      </c>
      <c r="E238" s="13" t="s">
        <v>35</v>
      </c>
      <c r="F238" s="13"/>
      <c r="G238" s="15">
        <v>0.875</v>
      </c>
      <c r="H238" s="15">
        <v>0.1</v>
      </c>
      <c r="I238" s="21"/>
      <c r="J238" s="15">
        <v>0.25</v>
      </c>
      <c r="K238" s="16"/>
      <c r="L238" s="21"/>
      <c r="N238" s="17"/>
      <c r="O238" s="17" t="str">
        <f>IF(ISERROR(VLOOKUP(V238,Helper!$A$2:$C$33,3,FALSE)),"",VLOOKUP(V238,Helper!$A$2:$C$33,3,FALSE))</f>
        <v/>
      </c>
      <c r="P238" s="17"/>
      <c r="Q238" s="17"/>
      <c r="R238" s="17">
        <f t="shared" si="36"/>
        <v>0</v>
      </c>
      <c r="S238" s="17"/>
      <c r="T238" s="18"/>
      <c r="U238" s="17"/>
      <c r="V238" s="17"/>
      <c r="W238" s="13" t="str">
        <f>IF(ISERROR(VLOOKUP(V238,Helper!$A$2:$B$33,2,FALSE)),"",VLOOKUP(V238,Helper!$A$2:$B$33,2,FALSE))</f>
        <v/>
      </c>
      <c r="X238" s="19">
        <v>1.1200000000000001</v>
      </c>
      <c r="Y238" s="19" t="e">
        <f t="shared" si="37"/>
        <v>#DIV/0!</v>
      </c>
      <c r="Z238" s="19" t="e">
        <f t="shared" si="2"/>
        <v>#VALUE!</v>
      </c>
      <c r="AA238" s="19">
        <f t="shared" si="7"/>
        <v>0</v>
      </c>
      <c r="AB238" s="13">
        <f t="shared" si="33"/>
        <v>0</v>
      </c>
      <c r="AC238" s="22"/>
    </row>
    <row r="239" spans="1:29" x14ac:dyDescent="0.2">
      <c r="A239" s="12" t="s">
        <v>305</v>
      </c>
      <c r="B239" s="13" t="s">
        <v>28</v>
      </c>
      <c r="C239" s="14">
        <v>32719</v>
      </c>
      <c r="D239" s="13" t="s">
        <v>29</v>
      </c>
      <c r="E239" s="13" t="s">
        <v>30</v>
      </c>
      <c r="F239" s="13"/>
      <c r="G239" s="15">
        <v>0.5</v>
      </c>
      <c r="H239" s="15">
        <v>0.5</v>
      </c>
      <c r="I239" s="15">
        <v>0.16700000000000001</v>
      </c>
      <c r="J239" s="15">
        <v>0.5</v>
      </c>
      <c r="K239" s="15">
        <v>0.2</v>
      </c>
      <c r="L239" s="16"/>
      <c r="N239" s="17"/>
      <c r="O239" s="17" t="str">
        <f>IF(ISERROR(VLOOKUP(V239,Helper!$A$2:$C$33,3,FALSE)),"",VLOOKUP(V239,Helper!$A$2:$C$33,3,FALSE))</f>
        <v/>
      </c>
      <c r="P239" s="17"/>
      <c r="Q239" s="17"/>
      <c r="R239" s="17">
        <f t="shared" si="36"/>
        <v>0</v>
      </c>
      <c r="S239" s="17"/>
      <c r="T239" s="18"/>
      <c r="U239" s="17"/>
      <c r="V239" s="17"/>
      <c r="W239" s="13" t="str">
        <f>IF(ISERROR(VLOOKUP(V239,Helper!$A$2:$B$33,2,FALSE)),"",VLOOKUP(V239,Helper!$A$2:$B$33,2,FALSE))</f>
        <v/>
      </c>
      <c r="X239" s="19">
        <v>1.27</v>
      </c>
      <c r="Y239" s="19" t="e">
        <f t="shared" si="37"/>
        <v>#DIV/0!</v>
      </c>
      <c r="Z239" s="19" t="e">
        <f t="shared" si="2"/>
        <v>#VALUE!</v>
      </c>
      <c r="AA239" s="19">
        <f t="shared" si="7"/>
        <v>0</v>
      </c>
      <c r="AB239" s="13">
        <f t="shared" si="33"/>
        <v>0</v>
      </c>
      <c r="AC239" s="22"/>
    </row>
    <row r="240" spans="1:29" x14ac:dyDescent="0.2">
      <c r="A240" s="12" t="s">
        <v>306</v>
      </c>
      <c r="B240" s="13" t="s">
        <v>37</v>
      </c>
      <c r="C240" s="14">
        <v>28967</v>
      </c>
      <c r="D240" s="13" t="s">
        <v>40</v>
      </c>
      <c r="E240" s="13" t="s">
        <v>41</v>
      </c>
      <c r="F240" s="13"/>
      <c r="G240" s="15">
        <v>0.875</v>
      </c>
      <c r="H240" s="15">
        <v>0.5</v>
      </c>
      <c r="I240" s="15">
        <v>0.66700000000000004</v>
      </c>
      <c r="J240" s="15">
        <v>0.25</v>
      </c>
      <c r="K240" s="16"/>
      <c r="L240" s="15">
        <v>0.2</v>
      </c>
      <c r="N240" s="17"/>
      <c r="O240" s="17" t="str">
        <f>IF(ISERROR(VLOOKUP(V240,Helper!$A$2:$C$33,3,FALSE)),"",VLOOKUP(V240,Helper!$A$2:$C$33,3,FALSE))</f>
        <v/>
      </c>
      <c r="P240" s="17"/>
      <c r="Q240" s="17"/>
      <c r="R240" s="17">
        <f t="shared" si="36"/>
        <v>0</v>
      </c>
      <c r="S240" s="17"/>
      <c r="T240" s="18"/>
      <c r="U240" s="17"/>
      <c r="V240" s="17"/>
      <c r="W240" s="13" t="str">
        <f>IF(ISERROR(VLOOKUP(V240,Helper!$A$2:$B$33,2,FALSE)),"",VLOOKUP(V240,Helper!$A$2:$B$33,2,FALSE))</f>
        <v/>
      </c>
      <c r="X240" s="19">
        <v>1.28</v>
      </c>
      <c r="Y240" s="19" t="e">
        <f t="shared" si="37"/>
        <v>#DIV/0!</v>
      </c>
      <c r="Z240" s="19" t="e">
        <f t="shared" si="2"/>
        <v>#VALUE!</v>
      </c>
      <c r="AA240" s="19">
        <f t="shared" si="7"/>
        <v>0</v>
      </c>
      <c r="AB240" s="13">
        <f t="shared" si="33"/>
        <v>0</v>
      </c>
      <c r="AC240" s="22"/>
    </row>
    <row r="241" spans="1:30" x14ac:dyDescent="0.2">
      <c r="A241" s="12" t="s">
        <v>307</v>
      </c>
      <c r="B241" s="13" t="s">
        <v>28</v>
      </c>
      <c r="C241" s="14">
        <v>33089</v>
      </c>
      <c r="D241" s="13" t="s">
        <v>29</v>
      </c>
      <c r="E241" s="13" t="s">
        <v>30</v>
      </c>
      <c r="F241" s="13"/>
      <c r="G241" s="15">
        <v>0.5</v>
      </c>
      <c r="H241" s="15">
        <v>0.5</v>
      </c>
      <c r="I241" s="15">
        <v>0.16700000000000001</v>
      </c>
      <c r="J241" s="15">
        <v>0.5</v>
      </c>
      <c r="K241" s="15">
        <v>0.4</v>
      </c>
      <c r="L241" s="16"/>
      <c r="N241" s="17"/>
      <c r="O241" s="17" t="str">
        <f>IF(ISERROR(VLOOKUP(V241,Helper!$A$2:$C$33,3,FALSE)),"",VLOOKUP(V241,Helper!$A$2:$C$33,3,FALSE))</f>
        <v/>
      </c>
      <c r="P241" s="17"/>
      <c r="Q241" s="17"/>
      <c r="R241" s="17">
        <f t="shared" si="36"/>
        <v>0</v>
      </c>
      <c r="S241" s="17"/>
      <c r="T241" s="18"/>
      <c r="U241" s="17"/>
      <c r="V241" s="17"/>
      <c r="W241" s="13" t="str">
        <f>IF(ISERROR(VLOOKUP(V241,Helper!$A$2:$B$33,2,FALSE)),"",VLOOKUP(V241,Helper!$A$2:$B$33,2,FALSE))</f>
        <v/>
      </c>
      <c r="X241" s="19">
        <v>1.26</v>
      </c>
      <c r="Y241" s="19" t="e">
        <f t="shared" si="37"/>
        <v>#DIV/0!</v>
      </c>
      <c r="Z241" s="19" t="e">
        <f t="shared" si="2"/>
        <v>#VALUE!</v>
      </c>
      <c r="AA241" s="19">
        <f t="shared" si="7"/>
        <v>0</v>
      </c>
      <c r="AB241" s="13">
        <f t="shared" si="33"/>
        <v>0</v>
      </c>
      <c r="AC241" s="22"/>
    </row>
    <row r="242" spans="1:30" x14ac:dyDescent="0.2">
      <c r="A242" s="12" t="s">
        <v>308</v>
      </c>
      <c r="B242" s="13" t="s">
        <v>28</v>
      </c>
      <c r="C242" s="14">
        <v>33066</v>
      </c>
      <c r="D242" s="13" t="s">
        <v>40</v>
      </c>
      <c r="E242" s="13" t="s">
        <v>38</v>
      </c>
      <c r="F242" s="13"/>
      <c r="G242" s="15">
        <v>0.25</v>
      </c>
      <c r="H242" s="15">
        <v>0.5</v>
      </c>
      <c r="I242" s="21"/>
      <c r="J242" s="15">
        <v>0.375</v>
      </c>
      <c r="K242" s="15">
        <v>0.4</v>
      </c>
      <c r="L242" s="16"/>
      <c r="N242" s="17"/>
      <c r="O242" s="17" t="str">
        <f>IF(ISERROR(VLOOKUP(V242,Helper!$A$2:$C$33,3,FALSE)),"",VLOOKUP(V242,Helper!$A$2:$C$33,3,FALSE))</f>
        <v/>
      </c>
      <c r="P242" s="17"/>
      <c r="Q242" s="17"/>
      <c r="R242" s="17">
        <f t="shared" si="36"/>
        <v>0</v>
      </c>
      <c r="S242" s="17"/>
      <c r="T242" s="18"/>
      <c r="U242" s="17"/>
      <c r="V242" s="17"/>
      <c r="W242" s="13" t="str">
        <f>IF(ISERROR(VLOOKUP(V242,Helper!$A$2:$B$33,2,FALSE)),"",VLOOKUP(V242,Helper!$A$2:$B$33,2,FALSE))</f>
        <v/>
      </c>
      <c r="X242" s="19">
        <v>1.26</v>
      </c>
      <c r="Y242" s="19" t="e">
        <f t="shared" si="37"/>
        <v>#DIV/0!</v>
      </c>
      <c r="Z242" s="19" t="e">
        <f t="shared" si="2"/>
        <v>#VALUE!</v>
      </c>
      <c r="AA242" s="19">
        <f t="shared" si="7"/>
        <v>0</v>
      </c>
      <c r="AB242" s="13">
        <f t="shared" si="33"/>
        <v>0</v>
      </c>
      <c r="AC242" s="22"/>
    </row>
    <row r="243" spans="1:30" x14ac:dyDescent="0.2">
      <c r="A243" s="12" t="s">
        <v>309</v>
      </c>
      <c r="B243" s="13" t="s">
        <v>28</v>
      </c>
      <c r="C243" s="14">
        <v>28705</v>
      </c>
      <c r="D243" s="13" t="s">
        <v>29</v>
      </c>
      <c r="E243" s="13" t="s">
        <v>41</v>
      </c>
      <c r="F243" s="13"/>
      <c r="G243" s="15">
        <v>0.5</v>
      </c>
      <c r="H243" s="15">
        <v>0.5</v>
      </c>
      <c r="I243" s="15">
        <v>0.33300000000000002</v>
      </c>
      <c r="J243" s="15">
        <v>0.5</v>
      </c>
      <c r="K243" s="15">
        <v>0.8</v>
      </c>
      <c r="L243" s="16"/>
      <c r="N243" s="17"/>
      <c r="O243" s="17" t="str">
        <f>IF(ISERROR(VLOOKUP(V243,Helper!$A$2:$C$33,3,FALSE)),"",VLOOKUP(V243,Helper!$A$2:$C$33,3,FALSE))</f>
        <v/>
      </c>
      <c r="P243" s="17"/>
      <c r="Q243" s="17"/>
      <c r="R243" s="17">
        <f t="shared" si="36"/>
        <v>0</v>
      </c>
      <c r="S243" s="17"/>
      <c r="T243" s="18"/>
      <c r="U243" s="17"/>
      <c r="V243" s="17"/>
      <c r="W243" s="13" t="str">
        <f>IF(ISERROR(VLOOKUP(V243,Helper!$A$2:$B$33,2,FALSE)),"",VLOOKUP(V243,Helper!$A$2:$B$33,2,FALSE))</f>
        <v/>
      </c>
      <c r="X243" s="19">
        <v>1.28</v>
      </c>
      <c r="Y243" s="19" t="e">
        <f t="shared" si="37"/>
        <v>#DIV/0!</v>
      </c>
      <c r="Z243" s="19" t="e">
        <f t="shared" si="2"/>
        <v>#VALUE!</v>
      </c>
      <c r="AA243" s="19">
        <f t="shared" si="7"/>
        <v>0</v>
      </c>
      <c r="AB243" s="13">
        <f t="shared" si="33"/>
        <v>0</v>
      </c>
      <c r="AC243" s="22"/>
    </row>
    <row r="244" spans="1:30" x14ac:dyDescent="0.2">
      <c r="A244" s="12" t="s">
        <v>310</v>
      </c>
      <c r="B244" s="13" t="s">
        <v>28</v>
      </c>
      <c r="C244" s="14">
        <v>34607</v>
      </c>
      <c r="D244" s="13" t="s">
        <v>33</v>
      </c>
      <c r="E244" s="13" t="s">
        <v>38</v>
      </c>
      <c r="F244" s="13"/>
      <c r="G244" s="15">
        <v>0.25</v>
      </c>
      <c r="H244" s="15">
        <v>0.1</v>
      </c>
      <c r="I244" s="21"/>
      <c r="J244" s="15">
        <v>0.5</v>
      </c>
      <c r="K244" s="15">
        <v>0.6</v>
      </c>
      <c r="L244" s="16"/>
      <c r="N244" s="17"/>
      <c r="O244" s="17" t="str">
        <f>IF(ISERROR(VLOOKUP(V244,Helper!$A$2:$C$33,3,FALSE)),"",VLOOKUP(V244,Helper!$A$2:$C$33,3,FALSE))</f>
        <v/>
      </c>
      <c r="P244" s="17"/>
      <c r="Q244" s="17"/>
      <c r="R244" s="17">
        <f t="shared" si="36"/>
        <v>0</v>
      </c>
      <c r="S244" s="17"/>
      <c r="T244" s="18"/>
      <c r="U244" s="17"/>
      <c r="V244" s="17"/>
      <c r="W244" s="13" t="str">
        <f>IF(ISERROR(VLOOKUP(V244,Helper!$A$2:$B$33,2,FALSE)),"",VLOOKUP(V244,Helper!$A$2:$B$33,2,FALSE))</f>
        <v/>
      </c>
      <c r="X244" s="19">
        <v>1.06</v>
      </c>
      <c r="Y244" s="19" t="e">
        <f t="shared" si="37"/>
        <v>#DIV/0!</v>
      </c>
      <c r="Z244" s="19" t="e">
        <f t="shared" si="2"/>
        <v>#VALUE!</v>
      </c>
      <c r="AA244" s="19">
        <f t="shared" si="7"/>
        <v>0</v>
      </c>
      <c r="AB244" s="13">
        <f t="shared" si="33"/>
        <v>0</v>
      </c>
      <c r="AC244" s="22"/>
    </row>
    <row r="245" spans="1:30" x14ac:dyDescent="0.2">
      <c r="A245" s="12" t="s">
        <v>340</v>
      </c>
      <c r="B245" s="13" t="s">
        <v>28</v>
      </c>
      <c r="C245" s="14">
        <v>32259</v>
      </c>
      <c r="D245" s="13" t="s">
        <v>40</v>
      </c>
      <c r="E245" s="13">
        <v>2</v>
      </c>
      <c r="F245" s="13">
        <v>2</v>
      </c>
      <c r="G245" s="21"/>
      <c r="H245" s="21"/>
      <c r="I245" s="21"/>
      <c r="J245" s="21"/>
      <c r="K245" s="21"/>
      <c r="L245" s="16"/>
      <c r="N245" s="17">
        <v>44</v>
      </c>
      <c r="O245" s="17">
        <v>44</v>
      </c>
      <c r="P245" s="17">
        <v>15</v>
      </c>
      <c r="Q245" s="17">
        <v>19</v>
      </c>
      <c r="R245" s="17">
        <f t="shared" si="36"/>
        <v>34</v>
      </c>
      <c r="S245" s="17">
        <v>16</v>
      </c>
      <c r="T245" s="18">
        <f>N245/O245</f>
        <v>1</v>
      </c>
      <c r="U245" s="17">
        <f t="shared" si="39"/>
        <v>1.044</v>
      </c>
      <c r="V245" s="17" t="s">
        <v>61</v>
      </c>
      <c r="W245" s="13">
        <f>IF(ISERROR(VLOOKUP(V245,Helper!$A$2:$B$33,2,FALSE)),"",VLOOKUP(V245,Helper!$A$2:$B$33,2,FALSE))</f>
        <v>1.05</v>
      </c>
      <c r="X245" s="19">
        <v>1.24</v>
      </c>
      <c r="Y245" s="19">
        <f t="shared" si="37"/>
        <v>1.1363636363636365</v>
      </c>
      <c r="Z245" s="19">
        <f t="shared" si="2"/>
        <v>1.4795454545454547</v>
      </c>
      <c r="AA245" s="19">
        <f t="shared" si="7"/>
        <v>2.0880000000000001</v>
      </c>
      <c r="AB245" s="13">
        <f t="shared" si="33"/>
        <v>2</v>
      </c>
      <c r="AC245" s="22">
        <f t="shared" ref="AC245:AC266" si="40">(Z245+AA245+AB245)/2</f>
        <v>2.7837727272727273</v>
      </c>
      <c r="AD245">
        <v>2.75</v>
      </c>
    </row>
    <row r="246" spans="1:30" x14ac:dyDescent="0.2">
      <c r="A246" s="12" t="s">
        <v>311</v>
      </c>
      <c r="B246" s="13" t="s">
        <v>37</v>
      </c>
      <c r="C246" s="14">
        <v>33695</v>
      </c>
      <c r="D246" s="13" t="s">
        <v>40</v>
      </c>
      <c r="E246" s="13" t="s">
        <v>30</v>
      </c>
      <c r="F246" s="13"/>
      <c r="G246" s="15">
        <v>0.875</v>
      </c>
      <c r="H246" s="15">
        <v>0.3</v>
      </c>
      <c r="I246" s="15">
        <v>0.16700000000000001</v>
      </c>
      <c r="J246" s="15">
        <v>0.5</v>
      </c>
      <c r="K246" s="16"/>
      <c r="L246" s="15">
        <v>0.2</v>
      </c>
      <c r="N246" s="17"/>
      <c r="O246" s="17"/>
      <c r="P246" s="17"/>
      <c r="Q246" s="17"/>
      <c r="R246" s="17">
        <f t="shared" si="36"/>
        <v>0</v>
      </c>
      <c r="S246" s="17"/>
      <c r="T246" s="18"/>
      <c r="U246" s="17"/>
      <c r="V246" s="17"/>
      <c r="W246" s="13" t="str">
        <f>IF(ISERROR(VLOOKUP(V246,Helper!$A$2:$B$33,2,FALSE)),"",VLOOKUP(V246,Helper!$A$2:$B$33,2,FALSE))</f>
        <v/>
      </c>
      <c r="X246" s="19">
        <v>1.24</v>
      </c>
      <c r="Y246" s="19" t="e">
        <f t="shared" si="37"/>
        <v>#DIV/0!</v>
      </c>
      <c r="Z246" s="19" t="e">
        <f t="shared" si="2"/>
        <v>#VALUE!</v>
      </c>
      <c r="AA246" s="19">
        <f>(T246*U246*2)</f>
        <v>0</v>
      </c>
      <c r="AB246" s="13">
        <f t="shared" si="33"/>
        <v>0</v>
      </c>
      <c r="AC246" s="22"/>
    </row>
    <row r="247" spans="1:30" x14ac:dyDescent="0.2">
      <c r="A247" s="12" t="s">
        <v>312</v>
      </c>
      <c r="B247" s="13" t="s">
        <v>37</v>
      </c>
      <c r="C247" s="14">
        <v>34459</v>
      </c>
      <c r="D247" s="13" t="s">
        <v>29</v>
      </c>
      <c r="E247" s="13" t="s">
        <v>35</v>
      </c>
      <c r="F247" s="13"/>
      <c r="G247" s="15">
        <v>0.5</v>
      </c>
      <c r="H247" s="15">
        <v>0.1</v>
      </c>
      <c r="I247" s="21"/>
      <c r="J247" s="15">
        <v>0.5</v>
      </c>
      <c r="K247" s="16"/>
      <c r="L247" s="21"/>
      <c r="N247" s="17"/>
      <c r="O247" s="17" t="str">
        <f>IF(ISERROR(VLOOKUP(V247,Helper!$A$2:$C$33,3,FALSE)),"",VLOOKUP(V247,Helper!$A$2:$C$33,3,FALSE))</f>
        <v/>
      </c>
      <c r="P247" s="17"/>
      <c r="Q247" s="17"/>
      <c r="R247" s="17">
        <f t="shared" si="36"/>
        <v>0</v>
      </c>
      <c r="S247" s="17"/>
      <c r="T247" s="18"/>
      <c r="U247" s="17"/>
      <c r="V247" s="17"/>
      <c r="W247" s="13" t="str">
        <f>IF(ISERROR(VLOOKUP(V247,Helper!$A$2:$B$33,2,FALSE)),"",VLOOKUP(V247,Helper!$A$2:$B$33,2,FALSE))</f>
        <v/>
      </c>
      <c r="X247" s="19">
        <v>1.1200000000000001</v>
      </c>
      <c r="Y247" s="19" t="e">
        <f t="shared" si="37"/>
        <v>#DIV/0!</v>
      </c>
      <c r="Z247" s="19" t="e">
        <f t="shared" si="2"/>
        <v>#VALUE!</v>
      </c>
      <c r="AA247" s="19">
        <f t="shared" si="7"/>
        <v>0</v>
      </c>
      <c r="AB247" s="13">
        <f t="shared" si="33"/>
        <v>0</v>
      </c>
      <c r="AC247" s="22"/>
    </row>
    <row r="248" spans="1:30" x14ac:dyDescent="0.2">
      <c r="A248" s="12" t="s">
        <v>313</v>
      </c>
      <c r="B248" s="13" t="s">
        <v>28</v>
      </c>
      <c r="C248" s="14">
        <v>33938</v>
      </c>
      <c r="D248" s="13" t="s">
        <v>29</v>
      </c>
      <c r="E248" s="13" t="s">
        <v>41</v>
      </c>
      <c r="F248" s="13"/>
      <c r="G248" s="15">
        <v>0.5</v>
      </c>
      <c r="H248" s="15">
        <v>0.3</v>
      </c>
      <c r="I248" s="21"/>
      <c r="J248" s="15">
        <v>0.5</v>
      </c>
      <c r="K248" s="15">
        <v>1E-3</v>
      </c>
      <c r="L248" s="16"/>
      <c r="N248" s="17"/>
      <c r="O248" s="17" t="str">
        <f>IF(ISERROR(VLOOKUP(V248,Helper!$A$2:$C$33,3,FALSE)),"",VLOOKUP(V248,Helper!$A$2:$C$33,3,FALSE))</f>
        <v/>
      </c>
      <c r="P248" s="17"/>
      <c r="Q248" s="17"/>
      <c r="R248" s="17">
        <f t="shared" si="36"/>
        <v>0</v>
      </c>
      <c r="S248" s="17"/>
      <c r="T248" s="18"/>
      <c r="U248" s="17"/>
      <c r="V248" s="17"/>
      <c r="W248" s="13" t="str">
        <f>IF(ISERROR(VLOOKUP(V248,Helper!$A$2:$B$33,2,FALSE)),"",VLOOKUP(V248,Helper!$A$2:$B$33,2,FALSE))</f>
        <v/>
      </c>
      <c r="X248" s="19">
        <v>1.18</v>
      </c>
      <c r="Y248" s="19" t="e">
        <f t="shared" si="37"/>
        <v>#DIV/0!</v>
      </c>
      <c r="Z248" s="19" t="e">
        <f t="shared" si="2"/>
        <v>#VALUE!</v>
      </c>
      <c r="AA248" s="19">
        <f>(T248*U248*2)</f>
        <v>0</v>
      </c>
      <c r="AB248" s="13">
        <f t="shared" si="33"/>
        <v>0</v>
      </c>
      <c r="AC248" s="22"/>
    </row>
    <row r="249" spans="1:30" x14ac:dyDescent="0.2">
      <c r="A249" s="12" t="s">
        <v>314</v>
      </c>
      <c r="B249" s="13" t="s">
        <v>37</v>
      </c>
      <c r="C249" s="14">
        <v>33830</v>
      </c>
      <c r="D249" s="13" t="s">
        <v>40</v>
      </c>
      <c r="E249" s="13" t="s">
        <v>38</v>
      </c>
      <c r="F249" s="13"/>
      <c r="G249" s="15">
        <v>0.25</v>
      </c>
      <c r="H249" s="15">
        <v>0.3</v>
      </c>
      <c r="I249" s="21"/>
      <c r="J249" s="15">
        <v>0.5</v>
      </c>
      <c r="K249" s="16"/>
      <c r="L249" s="15">
        <v>0.2</v>
      </c>
      <c r="N249" s="17"/>
      <c r="O249" s="17" t="str">
        <f>IF(ISERROR(VLOOKUP(V249,Helper!$A$2:$C$33,3,FALSE)),"",VLOOKUP(V249,Helper!$A$2:$C$33,3,FALSE))</f>
        <v/>
      </c>
      <c r="P249" s="17"/>
      <c r="Q249" s="17"/>
      <c r="R249" s="17">
        <f t="shared" si="36"/>
        <v>0</v>
      </c>
      <c r="S249" s="17"/>
      <c r="T249" s="18"/>
      <c r="U249" s="17"/>
      <c r="V249" s="17"/>
      <c r="W249" s="13" t="str">
        <f>IF(ISERROR(VLOOKUP(V249,Helper!$A$2:$B$33,2,FALSE)),"",VLOOKUP(V249,Helper!$A$2:$B$33,2,FALSE))</f>
        <v/>
      </c>
      <c r="X249" s="19">
        <v>1.18</v>
      </c>
      <c r="Y249" s="19" t="e">
        <f t="shared" si="37"/>
        <v>#DIV/0!</v>
      </c>
      <c r="Z249" s="19" t="e">
        <f t="shared" si="2"/>
        <v>#VALUE!</v>
      </c>
      <c r="AA249" s="19">
        <f t="shared" si="7"/>
        <v>0</v>
      </c>
      <c r="AB249" s="13">
        <f t="shared" si="33"/>
        <v>0</v>
      </c>
      <c r="AC249" s="22"/>
    </row>
    <row r="250" spans="1:30" x14ac:dyDescent="0.2">
      <c r="A250" s="12" t="s">
        <v>315</v>
      </c>
      <c r="B250" s="13" t="s">
        <v>28</v>
      </c>
      <c r="C250" s="14">
        <v>29978</v>
      </c>
      <c r="D250" s="13" t="s">
        <v>40</v>
      </c>
      <c r="E250" s="13" t="s">
        <v>30</v>
      </c>
      <c r="F250" s="13"/>
      <c r="G250" s="15">
        <v>0.25</v>
      </c>
      <c r="H250" s="15">
        <v>0.5</v>
      </c>
      <c r="I250" s="15">
        <v>0.33300000000000002</v>
      </c>
      <c r="J250" s="15">
        <v>0.5</v>
      </c>
      <c r="K250" s="15">
        <v>0.4</v>
      </c>
      <c r="L250" s="16"/>
      <c r="N250" s="17"/>
      <c r="O250" s="17" t="str">
        <f>IF(ISERROR(VLOOKUP(V250,Helper!$A$2:$C$33,3,FALSE)),"",VLOOKUP(V250,Helper!$A$2:$C$33,3,FALSE))</f>
        <v/>
      </c>
      <c r="P250" s="17"/>
      <c r="Q250" s="17"/>
      <c r="R250" s="17">
        <f t="shared" si="36"/>
        <v>0</v>
      </c>
      <c r="S250" s="17"/>
      <c r="T250" s="18"/>
      <c r="U250" s="17"/>
      <c r="V250" s="17"/>
      <c r="W250" s="13" t="str">
        <f>IF(ISERROR(VLOOKUP(V250,Helper!$A$2:$B$33,2,FALSE)),"",VLOOKUP(V250,Helper!$A$2:$B$33,2,FALSE))</f>
        <v/>
      </c>
      <c r="X250" s="19">
        <v>1.27</v>
      </c>
      <c r="Y250" s="19" t="e">
        <f t="shared" si="37"/>
        <v>#DIV/0!</v>
      </c>
      <c r="Z250" s="19" t="e">
        <f t="shared" si="2"/>
        <v>#VALUE!</v>
      </c>
      <c r="AA250" s="19">
        <f t="shared" si="7"/>
        <v>0</v>
      </c>
      <c r="AB250" s="13">
        <f t="shared" si="33"/>
        <v>0</v>
      </c>
      <c r="AC250" s="22"/>
    </row>
    <row r="251" spans="1:30" x14ac:dyDescent="0.2">
      <c r="A251" s="12" t="s">
        <v>316</v>
      </c>
      <c r="B251" s="13" t="s">
        <v>28</v>
      </c>
      <c r="C251" s="14">
        <v>32606</v>
      </c>
      <c r="D251" s="13" t="s">
        <v>29</v>
      </c>
      <c r="E251" s="13" t="s">
        <v>30</v>
      </c>
      <c r="F251" s="13"/>
      <c r="G251" s="15">
        <v>0.5</v>
      </c>
      <c r="H251" s="15">
        <v>0.5</v>
      </c>
      <c r="I251" s="15">
        <v>0.16700000000000001</v>
      </c>
      <c r="J251" s="15">
        <v>0.5</v>
      </c>
      <c r="K251" s="15">
        <v>0.4</v>
      </c>
      <c r="L251" s="16"/>
      <c r="N251" s="17"/>
      <c r="O251" s="17" t="str">
        <f>IF(ISERROR(VLOOKUP(V251,Helper!$A$2:$C$33,3,FALSE)),"",VLOOKUP(V251,Helper!$A$2:$C$33,3,FALSE))</f>
        <v/>
      </c>
      <c r="P251" s="17"/>
      <c r="Q251" s="17"/>
      <c r="R251" s="17">
        <f t="shared" si="36"/>
        <v>0</v>
      </c>
      <c r="S251" s="17"/>
      <c r="T251" s="18"/>
      <c r="U251" s="17"/>
      <c r="V251" s="17"/>
      <c r="W251" s="13" t="str">
        <f>IF(ISERROR(VLOOKUP(V251,Helper!$A$2:$B$33,2,FALSE)),"",VLOOKUP(V251,Helper!$A$2:$B$33,2,FALSE))</f>
        <v/>
      </c>
      <c r="X251" s="19">
        <v>1.27</v>
      </c>
      <c r="Y251" s="19" t="e">
        <f t="shared" si="37"/>
        <v>#DIV/0!</v>
      </c>
      <c r="Z251" s="19" t="e">
        <f t="shared" si="2"/>
        <v>#VALUE!</v>
      </c>
      <c r="AA251" s="19">
        <f t="shared" si="7"/>
        <v>0</v>
      </c>
      <c r="AB251" s="13">
        <f t="shared" si="33"/>
        <v>0</v>
      </c>
      <c r="AC251" s="22"/>
    </row>
    <row r="252" spans="1:30" x14ac:dyDescent="0.2">
      <c r="A252" s="12" t="s">
        <v>317</v>
      </c>
      <c r="B252" s="13" t="s">
        <v>28</v>
      </c>
      <c r="C252" s="14">
        <v>31334</v>
      </c>
      <c r="D252" s="13" t="s">
        <v>40</v>
      </c>
      <c r="E252" s="13" t="s">
        <v>30</v>
      </c>
      <c r="F252" s="13"/>
      <c r="G252" s="15">
        <v>0.25</v>
      </c>
      <c r="H252" s="15">
        <v>0.4</v>
      </c>
      <c r="I252" s="21"/>
      <c r="J252" s="15">
        <v>0.5</v>
      </c>
      <c r="K252" s="15">
        <v>0.8</v>
      </c>
      <c r="L252" s="16"/>
      <c r="N252" s="17"/>
      <c r="O252" s="17" t="str">
        <f>IF(ISERROR(VLOOKUP(V252,Helper!$A$2:$C$33,3,FALSE)),"",VLOOKUP(V252,Helper!$A$2:$C$33,3,FALSE))</f>
        <v/>
      </c>
      <c r="P252" s="17"/>
      <c r="Q252" s="17"/>
      <c r="R252" s="17">
        <f t="shared" si="36"/>
        <v>0</v>
      </c>
      <c r="S252" s="17"/>
      <c r="T252" s="18"/>
      <c r="U252" s="17"/>
      <c r="V252" s="17"/>
      <c r="W252" s="13" t="str">
        <f>IF(ISERROR(VLOOKUP(V252,Helper!$A$2:$B$33,2,FALSE)),"",VLOOKUP(V252,Helper!$A$2:$B$33,2,FALSE))</f>
        <v/>
      </c>
      <c r="X252" s="19">
        <v>1.3</v>
      </c>
      <c r="Y252" s="19" t="e">
        <f t="shared" si="37"/>
        <v>#DIV/0!</v>
      </c>
      <c r="Z252" s="19" t="e">
        <f t="shared" si="2"/>
        <v>#VALUE!</v>
      </c>
      <c r="AA252" s="19">
        <f t="shared" si="7"/>
        <v>0</v>
      </c>
      <c r="AB252" s="13">
        <f t="shared" si="33"/>
        <v>0</v>
      </c>
      <c r="AC252" s="22"/>
    </row>
    <row r="253" spans="1:30" x14ac:dyDescent="0.2">
      <c r="A253" s="12" t="s">
        <v>318</v>
      </c>
      <c r="B253" s="13" t="s">
        <v>28</v>
      </c>
      <c r="C253" s="14">
        <v>33254</v>
      </c>
      <c r="D253" s="13" t="s">
        <v>40</v>
      </c>
      <c r="E253" s="13" t="s">
        <v>30</v>
      </c>
      <c r="F253" s="13"/>
      <c r="G253" s="15">
        <v>0.25</v>
      </c>
      <c r="H253" s="15">
        <v>0.4</v>
      </c>
      <c r="I253" s="15">
        <v>0.16700000000000001</v>
      </c>
      <c r="J253" s="15">
        <v>0.5</v>
      </c>
      <c r="K253" s="15">
        <v>0.8</v>
      </c>
      <c r="L253" s="16"/>
      <c r="N253" s="17"/>
      <c r="O253" s="17" t="str">
        <f>IF(ISERROR(VLOOKUP(V253,Helper!$A$2:$C$33,3,FALSE)),"",VLOOKUP(V253,Helper!$A$2:$C$33,3,FALSE))</f>
        <v/>
      </c>
      <c r="P253" s="17"/>
      <c r="Q253" s="17"/>
      <c r="R253" s="17">
        <f t="shared" si="36"/>
        <v>0</v>
      </c>
      <c r="S253" s="17"/>
      <c r="T253" s="18"/>
      <c r="U253" s="17"/>
      <c r="V253" s="17"/>
      <c r="W253" s="13" t="str">
        <f>IF(ISERROR(VLOOKUP(V253,Helper!$A$2:$B$33,2,FALSE)),"",VLOOKUP(V253,Helper!$A$2:$B$33,2,FALSE))</f>
        <v/>
      </c>
      <c r="X253" s="19">
        <v>1.25</v>
      </c>
      <c r="Y253" s="19" t="e">
        <f t="shared" si="37"/>
        <v>#DIV/0!</v>
      </c>
      <c r="Z253" s="19" t="e">
        <f t="shared" si="2"/>
        <v>#VALUE!</v>
      </c>
      <c r="AA253" s="19">
        <f t="shared" si="7"/>
        <v>0</v>
      </c>
      <c r="AB253" s="13">
        <f t="shared" si="33"/>
        <v>0</v>
      </c>
      <c r="AC253" s="22"/>
    </row>
    <row r="254" spans="1:30" x14ac:dyDescent="0.2">
      <c r="A254" s="12" t="s">
        <v>319</v>
      </c>
      <c r="B254" s="13" t="s">
        <v>37</v>
      </c>
      <c r="C254" s="14">
        <v>31830</v>
      </c>
      <c r="D254" s="13" t="s">
        <v>29</v>
      </c>
      <c r="E254" s="13" t="s">
        <v>38</v>
      </c>
      <c r="F254" s="13"/>
      <c r="G254" s="15">
        <v>0.5</v>
      </c>
      <c r="H254" s="15">
        <v>0.4</v>
      </c>
      <c r="I254" s="15">
        <v>0.33300000000000002</v>
      </c>
      <c r="J254" s="15">
        <v>0.5</v>
      </c>
      <c r="K254" s="16"/>
      <c r="L254" s="21"/>
      <c r="N254" s="17"/>
      <c r="O254" s="17" t="str">
        <f>IF(ISERROR(VLOOKUP(V254,Helper!$A$2:$C$33,3,FALSE)),"",VLOOKUP(V254,Helper!$A$2:$C$33,3,FALSE))</f>
        <v/>
      </c>
      <c r="P254" s="17"/>
      <c r="Q254" s="17"/>
      <c r="R254" s="17">
        <f t="shared" si="36"/>
        <v>0</v>
      </c>
      <c r="S254" s="17"/>
      <c r="T254" s="18"/>
      <c r="U254" s="17"/>
      <c r="V254" s="17"/>
      <c r="W254" s="13" t="str">
        <f>IF(ISERROR(VLOOKUP(V254,Helper!$A$2:$B$33,2,FALSE)),"",VLOOKUP(V254,Helper!$A$2:$B$33,2,FALSE))</f>
        <v/>
      </c>
      <c r="X254" s="19">
        <v>1.29</v>
      </c>
      <c r="Y254" s="19" t="e">
        <f t="shared" si="37"/>
        <v>#DIV/0!</v>
      </c>
      <c r="Z254" s="19" t="e">
        <f t="shared" si="2"/>
        <v>#VALUE!</v>
      </c>
      <c r="AA254" s="19">
        <f t="shared" si="7"/>
        <v>0</v>
      </c>
      <c r="AB254" s="13">
        <f t="shared" si="33"/>
        <v>0</v>
      </c>
      <c r="AC254" s="22"/>
    </row>
    <row r="255" spans="1:30" x14ac:dyDescent="0.2">
      <c r="A255" s="12" t="s">
        <v>320</v>
      </c>
      <c r="B255" s="13" t="s">
        <v>28</v>
      </c>
      <c r="C255" s="14">
        <v>30397</v>
      </c>
      <c r="D255" s="13" t="s">
        <v>40</v>
      </c>
      <c r="E255" s="13" t="s">
        <v>30</v>
      </c>
      <c r="F255" s="13"/>
      <c r="G255" s="15">
        <v>0.25</v>
      </c>
      <c r="H255" s="15">
        <v>0.5</v>
      </c>
      <c r="I255" s="15">
        <v>0.16700000000000001</v>
      </c>
      <c r="J255" s="15">
        <v>0.5</v>
      </c>
      <c r="K255" s="15">
        <v>0.8</v>
      </c>
      <c r="L255" s="16"/>
      <c r="N255" s="17"/>
      <c r="O255" s="17" t="str">
        <f>IF(ISERROR(VLOOKUP(V255,Helper!$A$2:$C$33,3,FALSE)),"",VLOOKUP(V255,Helper!$A$2:$C$33,3,FALSE))</f>
        <v/>
      </c>
      <c r="P255" s="17"/>
      <c r="Q255" s="17"/>
      <c r="R255" s="17">
        <f t="shared" si="36"/>
        <v>0</v>
      </c>
      <c r="S255" s="17"/>
      <c r="T255" s="18"/>
      <c r="U255" s="17"/>
      <c r="V255" s="17"/>
      <c r="W255" s="13" t="str">
        <f>IF(ISERROR(VLOOKUP(V255,Helper!$A$2:$B$33,2,FALSE)),"",VLOOKUP(V255,Helper!$A$2:$B$33,2,FALSE))</f>
        <v/>
      </c>
      <c r="X255" s="19">
        <v>1.28</v>
      </c>
      <c r="Y255" s="19" t="e">
        <f t="shared" si="37"/>
        <v>#DIV/0!</v>
      </c>
      <c r="Z255" s="19" t="e">
        <f t="shared" si="2"/>
        <v>#VALUE!</v>
      </c>
      <c r="AA255" s="19">
        <f t="shared" si="7"/>
        <v>0</v>
      </c>
      <c r="AB255" s="13">
        <f t="shared" si="33"/>
        <v>0</v>
      </c>
      <c r="AC255" s="22"/>
    </row>
    <row r="256" spans="1:30" x14ac:dyDescent="0.2">
      <c r="A256" s="12" t="s">
        <v>321</v>
      </c>
      <c r="B256" s="13" t="s">
        <v>28</v>
      </c>
      <c r="C256" s="14">
        <v>30397</v>
      </c>
      <c r="D256" s="13" t="s">
        <v>40</v>
      </c>
      <c r="E256" s="13" t="s">
        <v>30</v>
      </c>
      <c r="F256" s="13"/>
      <c r="G256" s="15">
        <v>0.25</v>
      </c>
      <c r="H256" s="15">
        <v>0.5</v>
      </c>
      <c r="I256" s="15">
        <v>0.33300000000000002</v>
      </c>
      <c r="J256" s="15">
        <v>0.5</v>
      </c>
      <c r="K256" s="15">
        <v>0.6</v>
      </c>
      <c r="L256" s="16"/>
      <c r="N256" s="17"/>
      <c r="O256" s="17" t="str">
        <f>IF(ISERROR(VLOOKUP(V256,Helper!$A$2:$C$33,3,FALSE)),"",VLOOKUP(V256,Helper!$A$2:$C$33,3,FALSE))</f>
        <v/>
      </c>
      <c r="P256" s="17"/>
      <c r="Q256" s="17"/>
      <c r="R256" s="17">
        <f t="shared" si="36"/>
        <v>0</v>
      </c>
      <c r="S256" s="17"/>
      <c r="T256" s="18"/>
      <c r="U256" s="17"/>
      <c r="V256" s="17"/>
      <c r="W256" s="13" t="str">
        <f>IF(ISERROR(VLOOKUP(V256,Helper!$A$2:$B$33,2,FALSE)),"",VLOOKUP(V256,Helper!$A$2:$B$33,2,FALSE))</f>
        <v/>
      </c>
      <c r="X256" s="19">
        <v>1.28</v>
      </c>
      <c r="Y256" s="19" t="e">
        <f t="shared" si="37"/>
        <v>#DIV/0!</v>
      </c>
      <c r="Z256" s="19" t="e">
        <f t="shared" si="2"/>
        <v>#VALUE!</v>
      </c>
      <c r="AA256" s="19">
        <f t="shared" si="7"/>
        <v>0</v>
      </c>
      <c r="AB256" s="13">
        <f t="shared" si="33"/>
        <v>0</v>
      </c>
      <c r="AC256" s="22"/>
    </row>
    <row r="257" spans="1:30" x14ac:dyDescent="0.2">
      <c r="A257" s="12" t="s">
        <v>322</v>
      </c>
      <c r="B257" s="13" t="s">
        <v>28</v>
      </c>
      <c r="C257" s="14">
        <v>32666</v>
      </c>
      <c r="D257" s="13" t="s">
        <v>40</v>
      </c>
      <c r="E257" s="13" t="s">
        <v>38</v>
      </c>
      <c r="F257" s="13"/>
      <c r="G257" s="15">
        <v>0.25</v>
      </c>
      <c r="H257" s="15">
        <v>0.5</v>
      </c>
      <c r="I257" s="21"/>
      <c r="J257" s="15">
        <v>0.5</v>
      </c>
      <c r="K257" s="21"/>
      <c r="L257" s="16"/>
      <c r="N257" s="17"/>
      <c r="O257" s="17" t="str">
        <f>IF(ISERROR(VLOOKUP(V257,Helper!$A$2:$C$33,3,FALSE)),"",VLOOKUP(V257,Helper!$A$2:$C$33,3,FALSE))</f>
        <v/>
      </c>
      <c r="P257" s="17"/>
      <c r="Q257" s="17"/>
      <c r="R257" s="17">
        <f t="shared" si="36"/>
        <v>0</v>
      </c>
      <c r="S257" s="17"/>
      <c r="T257" s="18"/>
      <c r="U257" s="17"/>
      <c r="V257" s="17"/>
      <c r="W257" s="13" t="str">
        <f>IF(ISERROR(VLOOKUP(V257,Helper!$A$2:$B$33,2,FALSE)),"",VLOOKUP(V257,Helper!$A$2:$B$33,2,FALSE))</f>
        <v/>
      </c>
      <c r="X257" s="19">
        <v>1.27</v>
      </c>
      <c r="Y257" s="19" t="e">
        <f t="shared" si="37"/>
        <v>#DIV/0!</v>
      </c>
      <c r="Z257" s="19" t="e">
        <f t="shared" si="2"/>
        <v>#VALUE!</v>
      </c>
      <c r="AA257" s="19">
        <f t="shared" si="7"/>
        <v>0</v>
      </c>
      <c r="AB257" s="13">
        <f t="shared" si="33"/>
        <v>0</v>
      </c>
      <c r="AC257" s="22"/>
    </row>
    <row r="258" spans="1:30" x14ac:dyDescent="0.2">
      <c r="A258" s="12" t="s">
        <v>332</v>
      </c>
      <c r="B258" s="13" t="s">
        <v>28</v>
      </c>
      <c r="C258" s="14">
        <v>34965</v>
      </c>
      <c r="D258" s="13" t="s">
        <v>40</v>
      </c>
      <c r="E258" s="13" t="s">
        <v>34</v>
      </c>
      <c r="F258" s="13"/>
      <c r="G258" s="21"/>
      <c r="H258" s="21"/>
      <c r="I258" s="21"/>
      <c r="J258" s="21"/>
      <c r="K258" s="21"/>
      <c r="L258" s="16"/>
      <c r="N258" s="17"/>
      <c r="O258" s="17"/>
      <c r="P258" s="17"/>
      <c r="Q258" s="17"/>
      <c r="R258" s="17">
        <f t="shared" si="36"/>
        <v>0</v>
      </c>
      <c r="S258" s="17"/>
      <c r="T258" s="18"/>
      <c r="U258" s="17"/>
      <c r="V258" s="17"/>
      <c r="W258" s="13" t="str">
        <f>IF(ISERROR(VLOOKUP(V258,Helper!$A$2:$B$33,2,FALSE)),"",VLOOKUP(V258,Helper!$A$2:$B$33,2,FALSE))</f>
        <v/>
      </c>
      <c r="X258" s="19">
        <v>1.06</v>
      </c>
      <c r="Y258" s="19" t="e">
        <f t="shared" ref="Y258" si="41">IF(ISBLANK(IF(B258="F",R258,R258))/N258,"0",IF(B258="D",R258,R258+S258))/N258</f>
        <v>#DIV/0!</v>
      </c>
      <c r="Z258" s="19" t="e">
        <f t="shared" ref="Z258" si="42">W258*X258*Y258</f>
        <v>#VALUE!</v>
      </c>
      <c r="AA258" s="19">
        <f t="shared" ref="AA258" si="43">(T258*U258*2)</f>
        <v>0</v>
      </c>
      <c r="AB258" s="13">
        <f t="shared" si="33"/>
        <v>0</v>
      </c>
      <c r="AC258" s="22"/>
    </row>
    <row r="259" spans="1:30" x14ac:dyDescent="0.2">
      <c r="A259" s="12" t="s">
        <v>323</v>
      </c>
      <c r="B259" s="13" t="s">
        <v>28</v>
      </c>
      <c r="C259" s="14">
        <v>32198</v>
      </c>
      <c r="D259" s="13" t="s">
        <v>40</v>
      </c>
      <c r="E259" s="13" t="s">
        <v>41</v>
      </c>
      <c r="F259" s="13"/>
      <c r="G259" s="15">
        <v>0.875</v>
      </c>
      <c r="H259" s="15">
        <v>0.5</v>
      </c>
      <c r="I259" s="15">
        <v>0.66700000000000004</v>
      </c>
      <c r="J259" s="15">
        <v>0.5</v>
      </c>
      <c r="K259" s="15">
        <v>0.2</v>
      </c>
      <c r="L259" s="16"/>
      <c r="N259" s="17"/>
      <c r="O259" s="17" t="str">
        <f>IF(ISERROR(VLOOKUP(V259,Helper!$A$2:$C$33,3,FALSE)),"",VLOOKUP(V259,Helper!$A$2:$C$33,3,FALSE))</f>
        <v/>
      </c>
      <c r="P259" s="17"/>
      <c r="Q259" s="17"/>
      <c r="R259" s="17">
        <f t="shared" si="36"/>
        <v>0</v>
      </c>
      <c r="S259" s="17"/>
      <c r="T259" s="18"/>
      <c r="U259" s="17"/>
      <c r="V259" s="17"/>
      <c r="W259" s="13" t="str">
        <f>IF(ISERROR(VLOOKUP(V259,Helper!$A$2:$B$33,2,FALSE)),"",VLOOKUP(V259,Helper!$A$2:$B$33,2,FALSE))</f>
        <v/>
      </c>
      <c r="X259" s="19">
        <v>1.28</v>
      </c>
      <c r="Y259" s="19" t="e">
        <f t="shared" si="37"/>
        <v>#DIV/0!</v>
      </c>
      <c r="Z259" s="19" t="e">
        <f t="shared" si="2"/>
        <v>#VALUE!</v>
      </c>
      <c r="AA259" s="19">
        <f t="shared" si="7"/>
        <v>0</v>
      </c>
      <c r="AB259" s="13">
        <f t="shared" ref="AB259:AB268" si="44">F259</f>
        <v>0</v>
      </c>
      <c r="AC259" s="22"/>
    </row>
    <row r="260" spans="1:30" x14ac:dyDescent="0.2">
      <c r="A260" s="12" t="s">
        <v>324</v>
      </c>
      <c r="B260" s="13" t="s">
        <v>28</v>
      </c>
      <c r="C260" s="14">
        <v>33110</v>
      </c>
      <c r="D260" s="13" t="s">
        <v>40</v>
      </c>
      <c r="E260" s="13" t="s">
        <v>30</v>
      </c>
      <c r="F260" s="13"/>
      <c r="G260" s="15">
        <v>0.25</v>
      </c>
      <c r="H260" s="15">
        <v>0.5</v>
      </c>
      <c r="I260" s="21"/>
      <c r="J260" s="15">
        <v>0.375</v>
      </c>
      <c r="K260" s="15">
        <v>0.8</v>
      </c>
      <c r="L260" s="16"/>
      <c r="N260" s="17"/>
      <c r="O260" s="17" t="str">
        <f>IF(ISERROR(VLOOKUP(V260,Helper!$A$2:$C$33,3,FALSE)),"",VLOOKUP(V260,Helper!$A$2:$C$33,3,FALSE))</f>
        <v/>
      </c>
      <c r="P260" s="17"/>
      <c r="Q260" s="17"/>
      <c r="R260" s="17">
        <f t="shared" si="36"/>
        <v>0</v>
      </c>
      <c r="S260" s="17"/>
      <c r="T260" s="18"/>
      <c r="U260" s="17"/>
      <c r="V260" s="17"/>
      <c r="W260" s="13" t="str">
        <f>IF(ISERROR(VLOOKUP(V260,Helper!$A$2:$B$33,2,FALSE)),"",VLOOKUP(V260,Helper!$A$2:$B$33,2,FALSE))</f>
        <v/>
      </c>
      <c r="X260" s="19">
        <v>1.25</v>
      </c>
      <c r="Y260" s="19" t="e">
        <f t="shared" si="37"/>
        <v>#DIV/0!</v>
      </c>
      <c r="Z260" s="19" t="e">
        <f t="shared" si="2"/>
        <v>#VALUE!</v>
      </c>
      <c r="AA260" s="19">
        <f t="shared" si="7"/>
        <v>0</v>
      </c>
      <c r="AB260" s="13">
        <f t="shared" si="44"/>
        <v>0</v>
      </c>
      <c r="AC260" s="22"/>
    </row>
    <row r="261" spans="1:30" x14ac:dyDescent="0.2">
      <c r="A261" s="12" t="s">
        <v>325</v>
      </c>
      <c r="B261" s="13" t="s">
        <v>37</v>
      </c>
      <c r="C261" s="14">
        <v>32989</v>
      </c>
      <c r="D261" s="13" t="s">
        <v>40</v>
      </c>
      <c r="E261" s="13" t="s">
        <v>38</v>
      </c>
      <c r="F261" s="13"/>
      <c r="G261" s="15">
        <v>0.25</v>
      </c>
      <c r="H261" s="15">
        <v>0.5</v>
      </c>
      <c r="I261" s="21"/>
      <c r="J261" s="15">
        <v>0.5</v>
      </c>
      <c r="K261" s="16"/>
      <c r="L261" s="15">
        <v>0.2</v>
      </c>
      <c r="N261" s="17"/>
      <c r="O261" s="17" t="str">
        <f>IF(ISERROR(VLOOKUP(V261,Helper!$A$2:$C$33,3,FALSE)),"",VLOOKUP(V261,Helper!$A$2:$C$33,3,FALSE))</f>
        <v/>
      </c>
      <c r="P261" s="17"/>
      <c r="Q261" s="17"/>
      <c r="R261" s="17">
        <f t="shared" si="36"/>
        <v>0</v>
      </c>
      <c r="S261" s="17"/>
      <c r="T261" s="18"/>
      <c r="U261" s="17"/>
      <c r="V261" s="17"/>
      <c r="W261" s="13" t="str">
        <f>IF(ISERROR(VLOOKUP(V261,Helper!$A$2:$B$33,2,FALSE)),"",VLOOKUP(V261,Helper!$A$2:$B$33,2,FALSE))</f>
        <v/>
      </c>
      <c r="X261" s="19">
        <v>1.26</v>
      </c>
      <c r="Y261" s="19" t="e">
        <f t="shared" si="37"/>
        <v>#DIV/0!</v>
      </c>
      <c r="Z261" s="19" t="e">
        <f t="shared" si="2"/>
        <v>#VALUE!</v>
      </c>
      <c r="AA261" s="19">
        <f t="shared" si="7"/>
        <v>0</v>
      </c>
      <c r="AB261" s="13">
        <f t="shared" si="44"/>
        <v>0</v>
      </c>
      <c r="AC261" s="22"/>
    </row>
    <row r="262" spans="1:30" x14ac:dyDescent="0.2">
      <c r="A262" s="35" t="s">
        <v>351</v>
      </c>
      <c r="B262" s="13" t="s">
        <v>28</v>
      </c>
      <c r="C262" s="14">
        <v>35032</v>
      </c>
      <c r="D262" s="13" t="s">
        <v>40</v>
      </c>
      <c r="E262" s="13">
        <v>0</v>
      </c>
      <c r="F262" s="13">
        <v>1</v>
      </c>
      <c r="G262" s="21"/>
      <c r="H262" s="21"/>
      <c r="I262" s="21"/>
      <c r="J262" s="21"/>
      <c r="K262" s="16"/>
      <c r="L262" s="21"/>
      <c r="N262" s="17">
        <v>44</v>
      </c>
      <c r="O262" s="17">
        <v>44</v>
      </c>
      <c r="P262" s="17">
        <v>5</v>
      </c>
      <c r="Q262" s="17">
        <v>7</v>
      </c>
      <c r="R262" s="17">
        <f t="shared" si="36"/>
        <v>12</v>
      </c>
      <c r="S262" s="17">
        <v>15</v>
      </c>
      <c r="T262" s="18">
        <f t="shared" ref="T262:T266" si="45">N262/O262</f>
        <v>1</v>
      </c>
      <c r="U262" s="17">
        <f t="shared" si="39"/>
        <v>1.044</v>
      </c>
      <c r="V262" s="17" t="s">
        <v>31</v>
      </c>
      <c r="W262" s="13">
        <f>IF(ISERROR(VLOOKUP(V262,Helper!$A$2:$B$33,2,FALSE)),"",VLOOKUP(V262,Helper!$A$2:$B$33,2,FALSE))</f>
        <v>1.3125</v>
      </c>
      <c r="X262" s="19">
        <v>1.26</v>
      </c>
      <c r="Y262" s="19">
        <f t="shared" si="37"/>
        <v>0.61363636363636365</v>
      </c>
      <c r="Z262" s="19">
        <f t="shared" si="2"/>
        <v>1.0148011363636364</v>
      </c>
      <c r="AA262" s="19">
        <f t="shared" si="7"/>
        <v>2.0880000000000001</v>
      </c>
      <c r="AB262" s="13">
        <f t="shared" si="44"/>
        <v>1</v>
      </c>
      <c r="AC262" s="22">
        <f t="shared" si="40"/>
        <v>2.0514005681818182</v>
      </c>
      <c r="AD262">
        <v>2</v>
      </c>
    </row>
    <row r="263" spans="1:30" x14ac:dyDescent="0.2">
      <c r="A263" s="12" t="s">
        <v>326</v>
      </c>
      <c r="B263" s="13" t="s">
        <v>37</v>
      </c>
      <c r="C263" s="14">
        <v>32659</v>
      </c>
      <c r="D263" s="13" t="s">
        <v>29</v>
      </c>
      <c r="E263" s="13" t="s">
        <v>30</v>
      </c>
      <c r="F263" s="13"/>
      <c r="G263" s="15">
        <v>0.5</v>
      </c>
      <c r="H263" s="15">
        <v>0.5</v>
      </c>
      <c r="I263" s="15">
        <v>0.5</v>
      </c>
      <c r="J263" s="15">
        <v>0.5</v>
      </c>
      <c r="K263" s="16"/>
      <c r="L263" s="15">
        <v>0.2</v>
      </c>
      <c r="N263" s="17"/>
      <c r="O263" s="17" t="str">
        <f>IF(ISERROR(VLOOKUP(V263,Helper!$A$2:$C$33,3,FALSE)),"",VLOOKUP(V263,Helper!$A$2:$C$33,3,FALSE))</f>
        <v/>
      </c>
      <c r="P263" s="17"/>
      <c r="Q263" s="17"/>
      <c r="R263" s="17">
        <f t="shared" si="36"/>
        <v>0</v>
      </c>
      <c r="S263" s="17"/>
      <c r="T263" s="18"/>
      <c r="U263" s="17"/>
      <c r="V263" s="17"/>
      <c r="W263" s="13" t="str">
        <f>IF(ISERROR(VLOOKUP(V263,Helper!$A$2:$B$33,2,FALSE)),"",VLOOKUP(V263,Helper!$A$2:$B$33,2,FALSE))</f>
        <v/>
      </c>
      <c r="X263" s="19">
        <v>1.27</v>
      </c>
      <c r="Y263" s="19" t="e">
        <f t="shared" si="37"/>
        <v>#DIV/0!</v>
      </c>
      <c r="Z263" s="19" t="e">
        <f t="shared" si="2"/>
        <v>#VALUE!</v>
      </c>
      <c r="AA263" s="19">
        <f t="shared" si="7"/>
        <v>0</v>
      </c>
      <c r="AB263" s="13">
        <f t="shared" si="44"/>
        <v>0</v>
      </c>
      <c r="AC263" s="22"/>
    </row>
    <row r="264" spans="1:30" x14ac:dyDescent="0.2">
      <c r="A264" s="12" t="s">
        <v>327</v>
      </c>
      <c r="B264" s="13" t="s">
        <v>37</v>
      </c>
      <c r="C264" s="14">
        <v>31988</v>
      </c>
      <c r="D264" s="13" t="s">
        <v>29</v>
      </c>
      <c r="E264" s="13" t="s">
        <v>38</v>
      </c>
      <c r="F264" s="13"/>
      <c r="G264" s="15">
        <v>0.5</v>
      </c>
      <c r="H264" s="15">
        <v>0.4</v>
      </c>
      <c r="I264" s="15">
        <v>0.16700000000000001</v>
      </c>
      <c r="J264" s="15">
        <v>0.375</v>
      </c>
      <c r="K264" s="16"/>
      <c r="L264" s="21"/>
      <c r="N264" s="17"/>
      <c r="O264" s="17" t="str">
        <f>IF(ISERROR(VLOOKUP(V264,Helper!$A$2:$C$33,3,FALSE)),"",VLOOKUP(V264,Helper!$A$2:$C$33,3,FALSE))</f>
        <v/>
      </c>
      <c r="P264" s="17"/>
      <c r="Q264" s="17"/>
      <c r="R264" s="17">
        <f t="shared" si="36"/>
        <v>0</v>
      </c>
      <c r="S264" s="17"/>
      <c r="T264" s="18"/>
      <c r="U264" s="17"/>
      <c r="V264" s="17"/>
      <c r="W264" s="13" t="str">
        <f>IF(ISERROR(VLOOKUP(V264,Helper!$A$2:$B$33,2,FALSE)),"",VLOOKUP(V264,Helper!$A$2:$B$33,2,FALSE))</f>
        <v/>
      </c>
      <c r="X264" s="19">
        <v>1.29</v>
      </c>
      <c r="Y264" s="19" t="e">
        <f t="shared" si="37"/>
        <v>#DIV/0!</v>
      </c>
      <c r="Z264" s="19" t="e">
        <f t="shared" si="2"/>
        <v>#VALUE!</v>
      </c>
      <c r="AA264" s="19">
        <f t="shared" ref="AA264:AA266" si="46">(T264*U264*2)</f>
        <v>0</v>
      </c>
      <c r="AB264" s="13">
        <f t="shared" si="44"/>
        <v>0</v>
      </c>
      <c r="AC264" s="22"/>
    </row>
    <row r="265" spans="1:30" x14ac:dyDescent="0.2">
      <c r="A265" s="12" t="s">
        <v>328</v>
      </c>
      <c r="B265" s="13" t="s">
        <v>28</v>
      </c>
      <c r="C265" s="14">
        <v>30744</v>
      </c>
      <c r="D265" s="13" t="s">
        <v>45</v>
      </c>
      <c r="E265" s="13" t="s">
        <v>41</v>
      </c>
      <c r="F265" s="13"/>
      <c r="G265" s="15">
        <v>0.875</v>
      </c>
      <c r="H265" s="15">
        <v>0.5</v>
      </c>
      <c r="I265" s="15">
        <v>0.66700000000000004</v>
      </c>
      <c r="J265" s="15">
        <v>0.5</v>
      </c>
      <c r="K265" s="21"/>
      <c r="L265" s="16"/>
      <c r="N265" s="17"/>
      <c r="O265" s="17" t="str">
        <f>IF(ISERROR(VLOOKUP(V265,Helper!$A$2:$C$33,3,FALSE)),"",VLOOKUP(V265,Helper!$A$2:$C$33,3,FALSE))</f>
        <v/>
      </c>
      <c r="P265" s="17"/>
      <c r="Q265" s="17"/>
      <c r="R265" s="17">
        <f t="shared" si="36"/>
        <v>0</v>
      </c>
      <c r="S265" s="17"/>
      <c r="T265" s="18"/>
      <c r="U265" s="17"/>
      <c r="V265" s="17"/>
      <c r="W265" s="13" t="str">
        <f>IF(ISERROR(VLOOKUP(V265,Helper!$A$2:$B$33,2,FALSE)),"",VLOOKUP(V265,Helper!$A$2:$B$33,2,FALSE))</f>
        <v/>
      </c>
      <c r="X265" s="19">
        <v>1.29</v>
      </c>
      <c r="Y265" s="19" t="e">
        <f t="shared" si="37"/>
        <v>#DIV/0!</v>
      </c>
      <c r="Z265" s="19" t="e">
        <f t="shared" si="2"/>
        <v>#VALUE!</v>
      </c>
      <c r="AA265" s="19">
        <f t="shared" si="46"/>
        <v>0</v>
      </c>
      <c r="AB265" s="13">
        <f t="shared" si="44"/>
        <v>0</v>
      </c>
      <c r="AC265" s="22"/>
    </row>
    <row r="266" spans="1:30" x14ac:dyDescent="0.2">
      <c r="A266" s="12" t="s">
        <v>361</v>
      </c>
      <c r="B266" s="13" t="s">
        <v>37</v>
      </c>
      <c r="C266" s="14">
        <v>34611</v>
      </c>
      <c r="D266" s="13" t="s">
        <v>40</v>
      </c>
      <c r="E266" s="13">
        <v>0</v>
      </c>
      <c r="F266" s="13">
        <v>1</v>
      </c>
      <c r="G266" s="21"/>
      <c r="H266" s="21"/>
      <c r="I266" s="21"/>
      <c r="J266" s="21"/>
      <c r="K266" s="21"/>
      <c r="L266" s="16"/>
      <c r="N266" s="17">
        <v>44</v>
      </c>
      <c r="O266" s="17">
        <v>44</v>
      </c>
      <c r="P266" s="17">
        <v>3</v>
      </c>
      <c r="Q266" s="17">
        <v>9</v>
      </c>
      <c r="R266" s="17">
        <f t="shared" si="36"/>
        <v>12</v>
      </c>
      <c r="S266" s="17">
        <v>-4</v>
      </c>
      <c r="T266" s="18">
        <f t="shared" si="45"/>
        <v>1</v>
      </c>
      <c r="U266" s="17">
        <f t="shared" si="39"/>
        <v>1.044</v>
      </c>
      <c r="V266" s="17" t="s">
        <v>74</v>
      </c>
      <c r="W266" s="13">
        <f>IF(ISERROR(VLOOKUP(V266,Helper!$A$2:$B$33,2,FALSE)),"",VLOOKUP(V266,Helper!$A$2:$B$33,2,FALSE))</f>
        <v>0.875</v>
      </c>
      <c r="X266" s="19">
        <v>1.1200000000000001</v>
      </c>
      <c r="Y266" s="19">
        <f t="shared" si="37"/>
        <v>0.27272727272727271</v>
      </c>
      <c r="Z266" s="19">
        <f t="shared" si="2"/>
        <v>0.26727272727272727</v>
      </c>
      <c r="AA266" s="19">
        <f t="shared" si="46"/>
        <v>2.0880000000000001</v>
      </c>
      <c r="AB266" s="13">
        <f t="shared" si="44"/>
        <v>1</v>
      </c>
      <c r="AC266" s="22">
        <f t="shared" si="40"/>
        <v>1.6776363636363636</v>
      </c>
      <c r="AD266">
        <v>1.75</v>
      </c>
    </row>
    <row r="267" spans="1:30" x14ac:dyDescent="0.2">
      <c r="A267" s="12" t="s">
        <v>329</v>
      </c>
      <c r="B267" s="13" t="s">
        <v>37</v>
      </c>
      <c r="C267" s="14">
        <v>34130</v>
      </c>
      <c r="D267" s="13" t="s">
        <v>29</v>
      </c>
      <c r="E267" s="13" t="s">
        <v>35</v>
      </c>
      <c r="F267" s="13"/>
      <c r="G267" s="15">
        <v>0.5</v>
      </c>
      <c r="H267" s="15">
        <v>0.2</v>
      </c>
      <c r="I267" s="21"/>
      <c r="J267" s="15">
        <v>0.5</v>
      </c>
      <c r="K267" s="16"/>
      <c r="L267" s="21"/>
      <c r="N267" s="17"/>
      <c r="O267" s="17" t="str">
        <f>IF(ISERROR(VLOOKUP(V267,Helper!$A$2:$C$33,3,FALSE)),"",VLOOKUP(V267,Helper!$A$2:$C$33,3,FALSE))</f>
        <v/>
      </c>
      <c r="P267" s="17"/>
      <c r="Q267" s="17"/>
      <c r="R267" s="17">
        <f t="shared" si="36"/>
        <v>0</v>
      </c>
      <c r="S267" s="17"/>
      <c r="T267" s="18"/>
      <c r="U267" s="17"/>
      <c r="V267" s="17"/>
      <c r="W267" s="13" t="str">
        <f>IF(ISERROR(VLOOKUP(V267,Helper!$A$2:$B$33,2,FALSE)),"",VLOOKUP(V267,Helper!$A$2:$B$33,2,FALSE))</f>
        <v/>
      </c>
      <c r="X267" s="19">
        <v>1.18</v>
      </c>
      <c r="Y267" s="19" t="e">
        <f t="shared" si="37"/>
        <v>#DIV/0!</v>
      </c>
      <c r="Z267" s="19" t="e">
        <f t="shared" si="2"/>
        <v>#VALUE!</v>
      </c>
      <c r="AA267" s="19">
        <f t="shared" si="7"/>
        <v>0</v>
      </c>
      <c r="AB267" s="13">
        <f t="shared" si="44"/>
        <v>0</v>
      </c>
      <c r="AC267" s="22"/>
    </row>
    <row r="268" spans="1:30" x14ac:dyDescent="0.2">
      <c r="A268" s="12" t="s">
        <v>330</v>
      </c>
      <c r="B268" s="13" t="s">
        <v>28</v>
      </c>
      <c r="C268" s="14">
        <v>34400</v>
      </c>
      <c r="D268" s="13" t="s">
        <v>40</v>
      </c>
      <c r="E268" s="13" t="s">
        <v>38</v>
      </c>
      <c r="F268" s="13"/>
      <c r="G268" s="15">
        <v>0.875</v>
      </c>
      <c r="H268" s="15">
        <v>0.1</v>
      </c>
      <c r="I268" s="21"/>
      <c r="J268" s="15">
        <v>0.5</v>
      </c>
      <c r="K268" s="15">
        <v>0.2</v>
      </c>
      <c r="L268" s="16"/>
      <c r="N268" s="17"/>
      <c r="O268" s="17" t="str">
        <f>IF(ISERROR(VLOOKUP(V268,Helper!$A$2:$C$33,3,FALSE)),"",VLOOKUP(V268,Helper!$A$2:$C$33,3,FALSE))</f>
        <v/>
      </c>
      <c r="P268" s="17"/>
      <c r="Q268" s="17"/>
      <c r="R268" s="17">
        <f t="shared" si="36"/>
        <v>0</v>
      </c>
      <c r="S268" s="17"/>
      <c r="T268" s="18"/>
      <c r="U268" s="17"/>
      <c r="V268" s="17"/>
      <c r="W268" s="13" t="str">
        <f>IF(ISERROR(VLOOKUP(V268,Helper!$A$2:$B$33,2,FALSE)),"",VLOOKUP(V268,Helper!$A$2:$B$33,2,FALSE))</f>
        <v/>
      </c>
      <c r="X268" s="19">
        <v>1.1200000000000001</v>
      </c>
      <c r="Y268" s="19" t="e">
        <f t="shared" si="37"/>
        <v>#DIV/0!</v>
      </c>
      <c r="Z268" s="19" t="e">
        <f t="shared" si="2"/>
        <v>#VALUE!</v>
      </c>
      <c r="AA268" s="19">
        <f t="shared" si="7"/>
        <v>0</v>
      </c>
      <c r="AB268" s="13">
        <f t="shared" si="44"/>
        <v>0</v>
      </c>
      <c r="AC268" s="22"/>
    </row>
    <row r="269" spans="1:30" ht="12.75" x14ac:dyDescent="0.2">
      <c r="C269" s="31"/>
      <c r="G269" s="32"/>
      <c r="H269" s="32"/>
      <c r="I269" s="32"/>
      <c r="J269" s="32"/>
      <c r="K269" s="32"/>
      <c r="L269" s="32"/>
      <c r="Z269" s="33"/>
      <c r="AA269" s="33"/>
      <c r="AC269" s="34"/>
    </row>
    <row r="270" spans="1:30" x14ac:dyDescent="0.2">
      <c r="A270" s="35" t="s">
        <v>348</v>
      </c>
      <c r="B270" s="38" t="s">
        <v>347</v>
      </c>
      <c r="C270" s="31"/>
      <c r="G270" s="32"/>
      <c r="H270" s="32"/>
      <c r="I270" s="32"/>
      <c r="J270" s="32"/>
      <c r="K270" s="32"/>
      <c r="L270" s="32"/>
      <c r="Z270" s="33"/>
      <c r="AA270" s="33"/>
      <c r="AC270" s="34"/>
      <c r="AD270">
        <v>0</v>
      </c>
    </row>
    <row r="271" spans="1:30" x14ac:dyDescent="0.2">
      <c r="A271" s="35" t="s">
        <v>359</v>
      </c>
      <c r="B271" s="38" t="s">
        <v>347</v>
      </c>
      <c r="C271" s="31"/>
      <c r="G271" s="32"/>
      <c r="H271" s="32"/>
      <c r="I271" s="32"/>
      <c r="J271" s="32"/>
      <c r="K271" s="32"/>
      <c r="L271" s="32"/>
      <c r="Z271" s="33"/>
      <c r="AA271" s="33"/>
      <c r="AC271" s="34"/>
      <c r="AD271">
        <v>4</v>
      </c>
    </row>
    <row r="272" spans="1:30" x14ac:dyDescent="0.2">
      <c r="A272" s="35" t="s">
        <v>341</v>
      </c>
      <c r="B272" s="38" t="s">
        <v>37</v>
      </c>
      <c r="C272" s="31"/>
      <c r="G272" s="32"/>
      <c r="H272" s="32"/>
      <c r="I272" s="32"/>
      <c r="J272" s="32"/>
      <c r="K272" s="32"/>
      <c r="L272" s="32"/>
      <c r="Z272" s="33"/>
      <c r="AA272" s="33"/>
      <c r="AC272" s="34"/>
      <c r="AD272">
        <v>4</v>
      </c>
    </row>
    <row r="273" spans="1:30" x14ac:dyDescent="0.2">
      <c r="A273" s="35" t="s">
        <v>349</v>
      </c>
      <c r="B273" s="38" t="s">
        <v>37</v>
      </c>
      <c r="C273" s="31"/>
      <c r="G273" s="32"/>
      <c r="H273" s="32"/>
      <c r="I273" s="32"/>
      <c r="J273" s="32"/>
      <c r="K273" s="32"/>
      <c r="L273" s="32"/>
      <c r="Z273" s="33"/>
      <c r="AA273" s="33"/>
      <c r="AC273" s="34"/>
      <c r="AD273">
        <v>4</v>
      </c>
    </row>
    <row r="274" spans="1:30" x14ac:dyDescent="0.2">
      <c r="A274" s="35" t="s">
        <v>350</v>
      </c>
      <c r="B274" s="38" t="s">
        <v>37</v>
      </c>
      <c r="C274" s="31"/>
      <c r="G274" s="32"/>
      <c r="H274" s="32"/>
      <c r="I274" s="32"/>
      <c r="J274" s="32"/>
      <c r="K274" s="32"/>
      <c r="L274" s="32"/>
      <c r="Z274" s="33"/>
      <c r="AA274" s="33"/>
      <c r="AC274" s="34"/>
      <c r="AD274">
        <v>4</v>
      </c>
    </row>
    <row r="275" spans="1:30" x14ac:dyDescent="0.2">
      <c r="A275" s="35" t="s">
        <v>360</v>
      </c>
      <c r="B275" s="38" t="s">
        <v>37</v>
      </c>
      <c r="C275" s="31"/>
      <c r="G275" s="32"/>
      <c r="H275" s="32"/>
      <c r="I275" s="32"/>
      <c r="J275" s="32"/>
      <c r="K275" s="32"/>
      <c r="L275" s="32"/>
      <c r="Z275" s="33"/>
      <c r="AA275" s="33"/>
      <c r="AC275" s="34"/>
      <c r="AD275">
        <v>0</v>
      </c>
    </row>
    <row r="276" spans="1:30" x14ac:dyDescent="0.2">
      <c r="A276" s="35" t="s">
        <v>342</v>
      </c>
      <c r="B276" s="38" t="s">
        <v>28</v>
      </c>
      <c r="C276" s="31"/>
      <c r="G276" s="32"/>
      <c r="H276" s="32"/>
      <c r="I276" s="32"/>
      <c r="J276" s="32"/>
      <c r="K276" s="32"/>
      <c r="L276" s="32"/>
      <c r="Z276" s="33"/>
      <c r="AA276" s="33"/>
      <c r="AC276" s="34"/>
      <c r="AD276">
        <v>4</v>
      </c>
    </row>
    <row r="277" spans="1:30" x14ac:dyDescent="0.2">
      <c r="A277" s="35" t="s">
        <v>343</v>
      </c>
      <c r="B277" s="38" t="s">
        <v>28</v>
      </c>
      <c r="C277" s="31"/>
      <c r="G277" s="32"/>
      <c r="H277" s="32"/>
      <c r="I277" s="32"/>
      <c r="J277" s="32"/>
      <c r="K277" s="32"/>
      <c r="L277" s="32"/>
      <c r="Z277" s="33"/>
      <c r="AA277" s="33"/>
      <c r="AC277" s="34"/>
      <c r="AD277">
        <v>4</v>
      </c>
    </row>
    <row r="278" spans="1:30" x14ac:dyDescent="0.2">
      <c r="A278" s="35" t="s">
        <v>352</v>
      </c>
      <c r="B278" s="38" t="s">
        <v>28</v>
      </c>
      <c r="C278" s="31"/>
      <c r="G278" s="32"/>
      <c r="H278" s="32"/>
      <c r="I278" s="32"/>
      <c r="J278" s="32"/>
      <c r="K278" s="32"/>
      <c r="L278" s="32"/>
      <c r="Z278" s="33"/>
      <c r="AA278" s="33"/>
      <c r="AC278" s="34"/>
      <c r="AD278">
        <v>4</v>
      </c>
    </row>
    <row r="279" spans="1:30" x14ac:dyDescent="0.2">
      <c r="A279" s="35" t="s">
        <v>353</v>
      </c>
      <c r="B279" s="38" t="s">
        <v>28</v>
      </c>
      <c r="C279" s="31"/>
      <c r="G279" s="32"/>
      <c r="H279" s="32"/>
      <c r="I279" s="32"/>
      <c r="J279" s="32"/>
      <c r="K279" s="32"/>
      <c r="L279" s="32"/>
      <c r="Z279" s="33"/>
      <c r="AA279" s="33"/>
      <c r="AC279" s="34"/>
      <c r="AD279">
        <v>4</v>
      </c>
    </row>
    <row r="280" spans="1:30" x14ac:dyDescent="0.2">
      <c r="A280" s="35" t="s">
        <v>354</v>
      </c>
      <c r="B280" s="38" t="s">
        <v>28</v>
      </c>
      <c r="C280" s="31"/>
      <c r="G280" s="32"/>
      <c r="H280" s="32"/>
      <c r="I280" s="32"/>
      <c r="J280" s="32"/>
      <c r="K280" s="32"/>
      <c r="L280" s="32"/>
      <c r="Z280" s="33"/>
      <c r="AA280" s="33"/>
      <c r="AC280" s="34"/>
      <c r="AD280">
        <v>4</v>
      </c>
    </row>
    <row r="281" spans="1:30" x14ac:dyDescent="0.2">
      <c r="A281" s="35" t="s">
        <v>345</v>
      </c>
      <c r="B281" s="38" t="s">
        <v>28</v>
      </c>
      <c r="C281" s="31"/>
      <c r="G281" s="32"/>
      <c r="H281" s="32"/>
      <c r="I281" s="32"/>
      <c r="J281" s="32"/>
      <c r="K281" s="32"/>
      <c r="L281" s="32"/>
      <c r="Z281" s="33"/>
      <c r="AA281" s="33"/>
      <c r="AC281" s="34"/>
      <c r="AD281">
        <v>4</v>
      </c>
    </row>
    <row r="282" spans="1:30" x14ac:dyDescent="0.2">
      <c r="A282" s="35" t="s">
        <v>355</v>
      </c>
      <c r="B282" s="38" t="s">
        <v>28</v>
      </c>
      <c r="C282" s="31"/>
      <c r="G282" s="32"/>
      <c r="H282" s="32"/>
      <c r="I282" s="32"/>
      <c r="J282" s="32"/>
      <c r="K282" s="32"/>
      <c r="L282" s="32"/>
      <c r="Z282" s="33"/>
      <c r="AA282" s="33"/>
      <c r="AC282" s="34"/>
      <c r="AD282">
        <v>0</v>
      </c>
    </row>
    <row r="283" spans="1:30" x14ac:dyDescent="0.2">
      <c r="A283" s="35" t="s">
        <v>344</v>
      </c>
      <c r="B283" s="38" t="s">
        <v>28</v>
      </c>
      <c r="C283" s="31"/>
      <c r="G283" s="32"/>
      <c r="H283" s="32"/>
      <c r="I283" s="32"/>
      <c r="J283" s="32"/>
      <c r="K283" s="32"/>
      <c r="L283" s="32"/>
      <c r="Z283" s="33"/>
      <c r="AA283" s="33"/>
      <c r="AC283" s="34"/>
      <c r="AD283">
        <v>0</v>
      </c>
    </row>
    <row r="284" spans="1:30" x14ac:dyDescent="0.2">
      <c r="A284" s="35" t="s">
        <v>358</v>
      </c>
      <c r="B284" s="38" t="s">
        <v>28</v>
      </c>
      <c r="C284" s="31"/>
      <c r="G284" s="32"/>
      <c r="H284" s="32"/>
      <c r="I284" s="32"/>
      <c r="J284" s="32"/>
      <c r="K284" s="32"/>
      <c r="L284" s="32"/>
      <c r="Z284" s="33"/>
      <c r="AA284" s="33"/>
      <c r="AC284" s="34"/>
      <c r="AD284">
        <v>0</v>
      </c>
    </row>
    <row r="285" spans="1:30" x14ac:dyDescent="0.2">
      <c r="A285" s="35" t="s">
        <v>357</v>
      </c>
      <c r="B285" s="38" t="s">
        <v>28</v>
      </c>
      <c r="C285" s="31"/>
      <c r="G285" s="32"/>
      <c r="H285" s="32"/>
      <c r="I285" s="32"/>
      <c r="J285" s="32"/>
      <c r="K285" s="32"/>
      <c r="L285" s="32"/>
      <c r="Z285" s="33"/>
      <c r="AA285" s="33"/>
      <c r="AC285" s="34"/>
      <c r="AD285">
        <v>0</v>
      </c>
    </row>
    <row r="286" spans="1:30" x14ac:dyDescent="0.2">
      <c r="A286" s="35" t="s">
        <v>356</v>
      </c>
      <c r="B286" s="38" t="s">
        <v>28</v>
      </c>
      <c r="C286" s="31"/>
      <c r="G286" s="32"/>
      <c r="H286" s="32"/>
      <c r="I286" s="32"/>
      <c r="J286" s="32"/>
      <c r="K286" s="32"/>
      <c r="L286" s="32"/>
      <c r="Z286" s="33"/>
      <c r="AA286" s="33"/>
      <c r="AC286" s="34"/>
      <c r="AD286">
        <v>0</v>
      </c>
    </row>
    <row r="287" spans="1:30" ht="12.75" x14ac:dyDescent="0.2">
      <c r="C287" s="31"/>
      <c r="G287" s="32"/>
      <c r="H287" s="32"/>
      <c r="I287" s="32"/>
      <c r="J287" s="32"/>
      <c r="K287" s="32"/>
      <c r="L287" s="32"/>
      <c r="Z287" s="33"/>
      <c r="AA287" s="33"/>
      <c r="AC287" s="34"/>
      <c r="AD287">
        <v>0</v>
      </c>
    </row>
    <row r="288" spans="1:30" ht="12.75" x14ac:dyDescent="0.2">
      <c r="C288" s="31"/>
      <c r="G288" s="32"/>
      <c r="H288" s="32"/>
      <c r="I288" s="32"/>
      <c r="J288" s="32"/>
      <c r="K288" s="32"/>
      <c r="L288" s="32"/>
      <c r="Z288" s="33"/>
      <c r="AA288" s="33"/>
      <c r="AC288" s="34"/>
      <c r="AD288">
        <f>SUM(AD2:AD287)</f>
        <v>52.5</v>
      </c>
    </row>
    <row r="289" spans="3:29" ht="12.75" x14ac:dyDescent="0.2">
      <c r="C289" s="31"/>
      <c r="G289" s="32"/>
      <c r="H289" s="32"/>
      <c r="I289" s="32"/>
      <c r="J289" s="32"/>
      <c r="K289" s="32"/>
      <c r="L289" s="32"/>
      <c r="Z289" s="33"/>
      <c r="AA289" s="33"/>
      <c r="AC289" s="34"/>
    </row>
    <row r="290" spans="3:29" ht="12.75" x14ac:dyDescent="0.2">
      <c r="C290" s="31"/>
      <c r="G290" s="32"/>
      <c r="H290" s="32"/>
      <c r="I290" s="32"/>
      <c r="J290" s="32"/>
      <c r="K290" s="32"/>
      <c r="L290" s="32"/>
      <c r="Z290" s="33"/>
      <c r="AA290" s="33"/>
      <c r="AC290" s="34"/>
    </row>
    <row r="291" spans="3:29" ht="12.75" x14ac:dyDescent="0.2">
      <c r="C291" s="31"/>
      <c r="G291" s="32"/>
      <c r="H291" s="32"/>
      <c r="I291" s="32"/>
      <c r="J291" s="32"/>
      <c r="K291" s="32"/>
      <c r="L291" s="32"/>
      <c r="Z291" s="33"/>
      <c r="AA291" s="33"/>
      <c r="AC291" s="34"/>
    </row>
    <row r="292" spans="3:29" ht="12.75" x14ac:dyDescent="0.2">
      <c r="C292" s="31"/>
      <c r="G292" s="32"/>
      <c r="H292" s="32"/>
      <c r="I292" s="32"/>
      <c r="J292" s="32"/>
      <c r="K292" s="32"/>
      <c r="L292" s="32"/>
      <c r="Z292" s="33"/>
      <c r="AA292" s="33"/>
      <c r="AC292" s="34"/>
    </row>
    <row r="293" spans="3:29" ht="12.75" x14ac:dyDescent="0.2">
      <c r="C293" s="31"/>
      <c r="G293" s="32"/>
      <c r="H293" s="32"/>
      <c r="I293" s="32"/>
      <c r="J293" s="32"/>
      <c r="K293" s="32"/>
      <c r="L293" s="32"/>
      <c r="Z293" s="33"/>
      <c r="AA293" s="33"/>
      <c r="AC293" s="34"/>
    </row>
    <row r="294" spans="3:29" ht="12.75" x14ac:dyDescent="0.2">
      <c r="C294" s="31"/>
      <c r="G294" s="32"/>
      <c r="H294" s="32"/>
      <c r="I294" s="32"/>
      <c r="J294" s="32"/>
      <c r="K294" s="32"/>
      <c r="L294" s="32"/>
      <c r="Z294" s="33"/>
      <c r="AA294" s="33"/>
      <c r="AC294" s="34"/>
    </row>
    <row r="295" spans="3:29" ht="12.75" x14ac:dyDescent="0.2">
      <c r="C295" s="31"/>
      <c r="G295" s="32"/>
      <c r="H295" s="32"/>
      <c r="I295" s="32"/>
      <c r="J295" s="32"/>
      <c r="K295" s="32"/>
      <c r="L295" s="32"/>
      <c r="Z295" s="33"/>
      <c r="AA295" s="33"/>
      <c r="AC295" s="34"/>
    </row>
    <row r="296" spans="3:29" ht="12.75" x14ac:dyDescent="0.2">
      <c r="C296" s="31"/>
      <c r="G296" s="32"/>
      <c r="H296" s="32"/>
      <c r="I296" s="32"/>
      <c r="J296" s="32"/>
      <c r="K296" s="32"/>
      <c r="L296" s="32"/>
      <c r="Z296" s="33"/>
      <c r="AA296" s="33"/>
      <c r="AC296" s="34"/>
    </row>
    <row r="297" spans="3:29" ht="12.75" x14ac:dyDescent="0.2">
      <c r="C297" s="31"/>
      <c r="G297" s="32"/>
      <c r="H297" s="32"/>
      <c r="I297" s="32"/>
      <c r="J297" s="32"/>
      <c r="K297" s="32"/>
      <c r="L297" s="32"/>
      <c r="Z297" s="33"/>
      <c r="AA297" s="33"/>
      <c r="AC297" s="34"/>
    </row>
    <row r="298" spans="3:29" ht="12.75" x14ac:dyDescent="0.2">
      <c r="C298" s="31"/>
      <c r="G298" s="32"/>
      <c r="H298" s="32"/>
      <c r="I298" s="32"/>
      <c r="J298" s="32"/>
      <c r="K298" s="32"/>
      <c r="L298" s="32"/>
      <c r="Z298" s="33"/>
      <c r="AA298" s="33"/>
      <c r="AC298" s="34"/>
    </row>
    <row r="299" spans="3:29" ht="12.75" x14ac:dyDescent="0.2">
      <c r="C299" s="31"/>
      <c r="G299" s="32"/>
      <c r="H299" s="32"/>
      <c r="I299" s="32"/>
      <c r="J299" s="32"/>
      <c r="K299" s="32"/>
      <c r="L299" s="32"/>
      <c r="Z299" s="33"/>
      <c r="AA299" s="33"/>
      <c r="AC299" s="34"/>
    </row>
    <row r="300" spans="3:29" ht="12.75" x14ac:dyDescent="0.2">
      <c r="C300" s="31"/>
      <c r="G300" s="32"/>
      <c r="H300" s="32"/>
      <c r="I300" s="32"/>
      <c r="J300" s="32"/>
      <c r="K300" s="32"/>
      <c r="L300" s="32"/>
      <c r="Z300" s="33"/>
      <c r="AA300" s="33"/>
      <c r="AC300" s="34"/>
    </row>
    <row r="301" spans="3:29" ht="12.75" x14ac:dyDescent="0.2">
      <c r="C301" s="31"/>
      <c r="G301" s="32"/>
      <c r="H301" s="32"/>
      <c r="I301" s="32"/>
      <c r="J301" s="32"/>
      <c r="K301" s="32"/>
      <c r="L301" s="32"/>
      <c r="Z301" s="33"/>
      <c r="AA301" s="33"/>
      <c r="AC301" s="34"/>
    </row>
    <row r="302" spans="3:29" ht="12.75" x14ac:dyDescent="0.2">
      <c r="C302" s="31"/>
      <c r="G302" s="32"/>
      <c r="H302" s="32"/>
      <c r="I302" s="32"/>
      <c r="J302" s="32"/>
      <c r="K302" s="32"/>
      <c r="L302" s="32"/>
      <c r="Z302" s="33"/>
      <c r="AA302" s="33"/>
      <c r="AC302" s="34"/>
    </row>
    <row r="303" spans="3:29" ht="12.75" x14ac:dyDescent="0.2">
      <c r="C303" s="31"/>
      <c r="G303" s="32"/>
      <c r="H303" s="32"/>
      <c r="I303" s="32"/>
      <c r="J303" s="32"/>
      <c r="K303" s="32"/>
      <c r="L303" s="32"/>
      <c r="Z303" s="33"/>
      <c r="AA303" s="33"/>
      <c r="AC303" s="34"/>
    </row>
    <row r="304" spans="3:29" ht="12.75" x14ac:dyDescent="0.2">
      <c r="C304" s="31"/>
      <c r="G304" s="32"/>
      <c r="H304" s="32"/>
      <c r="I304" s="32"/>
      <c r="J304" s="32"/>
      <c r="K304" s="32"/>
      <c r="L304" s="32"/>
      <c r="Z304" s="33"/>
      <c r="AA304" s="33"/>
      <c r="AC304" s="34"/>
    </row>
    <row r="305" spans="3:29" ht="12.75" x14ac:dyDescent="0.2">
      <c r="C305" s="31"/>
      <c r="G305" s="32"/>
      <c r="H305" s="32"/>
      <c r="I305" s="32"/>
      <c r="J305" s="32"/>
      <c r="K305" s="32"/>
      <c r="L305" s="32"/>
      <c r="Z305" s="33"/>
      <c r="AA305" s="33"/>
      <c r="AC305" s="34"/>
    </row>
    <row r="306" spans="3:29" ht="12.75" x14ac:dyDescent="0.2">
      <c r="C306" s="31"/>
      <c r="G306" s="32"/>
      <c r="H306" s="32"/>
      <c r="I306" s="32"/>
      <c r="J306" s="32"/>
      <c r="K306" s="32"/>
      <c r="L306" s="32"/>
      <c r="Z306" s="33"/>
      <c r="AA306" s="33"/>
      <c r="AC306" s="34"/>
    </row>
    <row r="307" spans="3:29" ht="12.75" x14ac:dyDescent="0.2">
      <c r="C307" s="31"/>
      <c r="G307" s="32"/>
      <c r="H307" s="32"/>
      <c r="I307" s="32"/>
      <c r="J307" s="32"/>
      <c r="K307" s="32"/>
      <c r="L307" s="32"/>
      <c r="Z307" s="33"/>
      <c r="AA307" s="33"/>
      <c r="AC307" s="34"/>
    </row>
    <row r="308" spans="3:29" ht="12.75" x14ac:dyDescent="0.2">
      <c r="C308" s="31"/>
      <c r="G308" s="32"/>
      <c r="H308" s="32"/>
      <c r="I308" s="32"/>
      <c r="J308" s="32"/>
      <c r="K308" s="32"/>
      <c r="L308" s="32"/>
      <c r="Z308" s="33"/>
      <c r="AA308" s="33"/>
      <c r="AC308" s="34"/>
    </row>
    <row r="309" spans="3:29" ht="12.75" x14ac:dyDescent="0.2">
      <c r="C309" s="31"/>
      <c r="G309" s="32"/>
      <c r="H309" s="32"/>
      <c r="I309" s="32"/>
      <c r="J309" s="32"/>
      <c r="K309" s="32"/>
      <c r="L309" s="32"/>
      <c r="Z309" s="33"/>
      <c r="AA309" s="33"/>
      <c r="AC309" s="34"/>
    </row>
    <row r="310" spans="3:29" ht="12.75" x14ac:dyDescent="0.2">
      <c r="C310" s="31"/>
      <c r="G310" s="32"/>
      <c r="H310" s="32"/>
      <c r="I310" s="32"/>
      <c r="J310" s="32"/>
      <c r="K310" s="32"/>
      <c r="L310" s="32"/>
      <c r="Z310" s="33"/>
      <c r="AA310" s="33"/>
      <c r="AC310" s="34"/>
    </row>
    <row r="311" spans="3:29" ht="12.75" x14ac:dyDescent="0.2">
      <c r="C311" s="31"/>
      <c r="G311" s="32"/>
      <c r="H311" s="32"/>
      <c r="I311" s="32"/>
      <c r="J311" s="32"/>
      <c r="K311" s="32"/>
      <c r="L311" s="32"/>
      <c r="Z311" s="33"/>
      <c r="AA311" s="33"/>
      <c r="AC311" s="34"/>
    </row>
    <row r="312" spans="3:29" ht="12.75" x14ac:dyDescent="0.2">
      <c r="C312" s="31"/>
      <c r="G312" s="32"/>
      <c r="H312" s="32"/>
      <c r="I312" s="32"/>
      <c r="J312" s="32"/>
      <c r="K312" s="32"/>
      <c r="L312" s="32"/>
      <c r="Z312" s="33"/>
      <c r="AA312" s="33"/>
      <c r="AC312" s="34"/>
    </row>
    <row r="313" spans="3:29" ht="12.75" x14ac:dyDescent="0.2">
      <c r="C313" s="31"/>
      <c r="G313" s="32"/>
      <c r="H313" s="32"/>
      <c r="I313" s="32"/>
      <c r="J313" s="32"/>
      <c r="K313" s="32"/>
      <c r="L313" s="32"/>
      <c r="Z313" s="33"/>
      <c r="AA313" s="33"/>
      <c r="AC313" s="34"/>
    </row>
    <row r="314" spans="3:29" ht="12.75" x14ac:dyDescent="0.2">
      <c r="C314" s="31"/>
      <c r="G314" s="32"/>
      <c r="H314" s="32"/>
      <c r="I314" s="32"/>
      <c r="J314" s="32"/>
      <c r="K314" s="32"/>
      <c r="L314" s="32"/>
      <c r="Z314" s="33"/>
      <c r="AA314" s="33"/>
      <c r="AC314" s="34"/>
    </row>
    <row r="315" spans="3:29" ht="12.75" x14ac:dyDescent="0.2">
      <c r="C315" s="31"/>
      <c r="G315" s="32"/>
      <c r="H315" s="32"/>
      <c r="I315" s="32"/>
      <c r="J315" s="32"/>
      <c r="K315" s="32"/>
      <c r="L315" s="32"/>
      <c r="Z315" s="33"/>
      <c r="AA315" s="33"/>
      <c r="AC315" s="34"/>
    </row>
    <row r="316" spans="3:29" ht="12.75" x14ac:dyDescent="0.2">
      <c r="C316" s="31"/>
      <c r="G316" s="32"/>
      <c r="H316" s="32"/>
      <c r="I316" s="32"/>
      <c r="J316" s="32"/>
      <c r="K316" s="32"/>
      <c r="L316" s="32"/>
      <c r="Z316" s="33"/>
      <c r="AA316" s="33"/>
      <c r="AC316" s="34"/>
    </row>
    <row r="317" spans="3:29" ht="12.75" x14ac:dyDescent="0.2">
      <c r="C317" s="31"/>
      <c r="G317" s="32"/>
      <c r="H317" s="32"/>
      <c r="I317" s="32"/>
      <c r="J317" s="32"/>
      <c r="K317" s="32"/>
      <c r="L317" s="32"/>
      <c r="Z317" s="33"/>
      <c r="AA317" s="33"/>
      <c r="AC317" s="34"/>
    </row>
    <row r="318" spans="3:29" ht="12.75" x14ac:dyDescent="0.2">
      <c r="C318" s="31"/>
      <c r="G318" s="32"/>
      <c r="H318" s="32"/>
      <c r="I318" s="32"/>
      <c r="J318" s="32"/>
      <c r="K318" s="32"/>
      <c r="L318" s="32"/>
      <c r="Z318" s="33"/>
      <c r="AA318" s="33"/>
      <c r="AC318" s="34"/>
    </row>
    <row r="319" spans="3:29" ht="12.75" x14ac:dyDescent="0.2">
      <c r="C319" s="31"/>
      <c r="G319" s="32"/>
      <c r="H319" s="32"/>
      <c r="I319" s="32"/>
      <c r="J319" s="32"/>
      <c r="K319" s="32"/>
      <c r="L319" s="32"/>
      <c r="Z319" s="33"/>
      <c r="AA319" s="33"/>
      <c r="AC319" s="34"/>
    </row>
    <row r="320" spans="3:29" ht="12.75" x14ac:dyDescent="0.2">
      <c r="C320" s="31"/>
      <c r="G320" s="32"/>
      <c r="H320" s="32"/>
      <c r="I320" s="32"/>
      <c r="J320" s="32"/>
      <c r="K320" s="32"/>
      <c r="L320" s="32"/>
      <c r="Z320" s="33"/>
      <c r="AA320" s="33"/>
      <c r="AC320" s="34"/>
    </row>
    <row r="321" spans="3:29" ht="12.75" x14ac:dyDescent="0.2">
      <c r="C321" s="31"/>
      <c r="G321" s="32"/>
      <c r="H321" s="32"/>
      <c r="I321" s="32"/>
      <c r="J321" s="32"/>
      <c r="K321" s="32"/>
      <c r="L321" s="32"/>
      <c r="Z321" s="33"/>
      <c r="AA321" s="33"/>
      <c r="AC321" s="34"/>
    </row>
    <row r="322" spans="3:29" ht="12.75" x14ac:dyDescent="0.2">
      <c r="C322" s="31"/>
      <c r="G322" s="32"/>
      <c r="H322" s="32"/>
      <c r="I322" s="32"/>
      <c r="J322" s="32"/>
      <c r="K322" s="32"/>
      <c r="L322" s="32"/>
      <c r="Z322" s="33"/>
      <c r="AA322" s="33"/>
      <c r="AC322" s="34"/>
    </row>
    <row r="323" spans="3:29" ht="12.75" x14ac:dyDescent="0.2">
      <c r="C323" s="31"/>
      <c r="G323" s="32"/>
      <c r="H323" s="32"/>
      <c r="I323" s="32"/>
      <c r="J323" s="32"/>
      <c r="K323" s="32"/>
      <c r="L323" s="32"/>
      <c r="Z323" s="33"/>
      <c r="AA323" s="33"/>
      <c r="AC323" s="34"/>
    </row>
    <row r="324" spans="3:29" ht="12.75" x14ac:dyDescent="0.2">
      <c r="C324" s="31"/>
      <c r="G324" s="32"/>
      <c r="H324" s="32"/>
      <c r="I324" s="32"/>
      <c r="J324" s="32"/>
      <c r="K324" s="32"/>
      <c r="L324" s="32"/>
      <c r="Z324" s="33"/>
      <c r="AA324" s="33"/>
      <c r="AC324" s="34"/>
    </row>
    <row r="325" spans="3:29" ht="12.75" x14ac:dyDescent="0.2">
      <c r="C325" s="31"/>
      <c r="G325" s="32"/>
      <c r="H325" s="32"/>
      <c r="I325" s="32"/>
      <c r="J325" s="32"/>
      <c r="K325" s="32"/>
      <c r="L325" s="32"/>
      <c r="Z325" s="33"/>
      <c r="AA325" s="33"/>
      <c r="AC325" s="34"/>
    </row>
    <row r="326" spans="3:29" ht="12.75" x14ac:dyDescent="0.2">
      <c r="C326" s="31"/>
      <c r="G326" s="32"/>
      <c r="H326" s="32"/>
      <c r="I326" s="32"/>
      <c r="J326" s="32"/>
      <c r="K326" s="32"/>
      <c r="L326" s="32"/>
      <c r="Z326" s="33"/>
      <c r="AA326" s="33"/>
      <c r="AC326" s="34"/>
    </row>
    <row r="327" spans="3:29" ht="12.75" x14ac:dyDescent="0.2">
      <c r="C327" s="31"/>
      <c r="G327" s="32"/>
      <c r="H327" s="32"/>
      <c r="I327" s="32"/>
      <c r="J327" s="32"/>
      <c r="K327" s="32"/>
      <c r="L327" s="32"/>
      <c r="Z327" s="33"/>
      <c r="AA327" s="33"/>
      <c r="AC327" s="34"/>
    </row>
    <row r="328" spans="3:29" ht="12.75" x14ac:dyDescent="0.2">
      <c r="C328" s="31"/>
      <c r="G328" s="32"/>
      <c r="H328" s="32"/>
      <c r="I328" s="32"/>
      <c r="J328" s="32"/>
      <c r="K328" s="32"/>
      <c r="L328" s="32"/>
      <c r="Z328" s="33"/>
      <c r="AA328" s="33"/>
      <c r="AC328" s="34"/>
    </row>
    <row r="329" spans="3:29" ht="12.75" x14ac:dyDescent="0.2">
      <c r="C329" s="31"/>
      <c r="G329" s="32"/>
      <c r="H329" s="32"/>
      <c r="I329" s="32"/>
      <c r="J329" s="32"/>
      <c r="K329" s="32"/>
      <c r="L329" s="32"/>
      <c r="Z329" s="33"/>
      <c r="AA329" s="33"/>
      <c r="AC329" s="34"/>
    </row>
    <row r="330" spans="3:29" ht="12.75" x14ac:dyDescent="0.2">
      <c r="C330" s="31"/>
      <c r="G330" s="32"/>
      <c r="H330" s="32"/>
      <c r="I330" s="32"/>
      <c r="J330" s="32"/>
      <c r="K330" s="32"/>
      <c r="L330" s="32"/>
      <c r="Z330" s="33"/>
      <c r="AA330" s="33"/>
      <c r="AC330" s="34"/>
    </row>
    <row r="331" spans="3:29" ht="12.75" x14ac:dyDescent="0.2">
      <c r="C331" s="31"/>
      <c r="G331" s="32"/>
      <c r="H331" s="32"/>
      <c r="I331" s="32"/>
      <c r="J331" s="32"/>
      <c r="K331" s="32"/>
      <c r="L331" s="32"/>
      <c r="Z331" s="33"/>
      <c r="AA331" s="33"/>
      <c r="AC331" s="34"/>
    </row>
    <row r="332" spans="3:29" ht="12.75" x14ac:dyDescent="0.2">
      <c r="C332" s="31"/>
      <c r="G332" s="32"/>
      <c r="H332" s="32"/>
      <c r="I332" s="32"/>
      <c r="J332" s="32"/>
      <c r="K332" s="32"/>
      <c r="L332" s="32"/>
      <c r="Z332" s="33"/>
      <c r="AA332" s="33"/>
      <c r="AC332" s="34"/>
    </row>
    <row r="333" spans="3:29" ht="12.75" x14ac:dyDescent="0.2">
      <c r="C333" s="31"/>
      <c r="G333" s="32"/>
      <c r="H333" s="32"/>
      <c r="I333" s="32"/>
      <c r="J333" s="32"/>
      <c r="K333" s="32"/>
      <c r="L333" s="32"/>
      <c r="Z333" s="33"/>
      <c r="AA333" s="33"/>
      <c r="AC333" s="34"/>
    </row>
    <row r="334" spans="3:29" ht="12.75" x14ac:dyDescent="0.2">
      <c r="C334" s="31"/>
      <c r="G334" s="32"/>
      <c r="H334" s="32"/>
      <c r="I334" s="32"/>
      <c r="J334" s="32"/>
      <c r="K334" s="32"/>
      <c r="L334" s="32"/>
      <c r="Z334" s="33"/>
      <c r="AA334" s="33"/>
      <c r="AC334" s="34"/>
    </row>
    <row r="335" spans="3:29" ht="12.75" x14ac:dyDescent="0.2">
      <c r="C335" s="31"/>
      <c r="G335" s="32"/>
      <c r="H335" s="32"/>
      <c r="I335" s="32"/>
      <c r="J335" s="32"/>
      <c r="K335" s="32"/>
      <c r="L335" s="32"/>
      <c r="Z335" s="33"/>
      <c r="AA335" s="33"/>
      <c r="AC335" s="34"/>
    </row>
    <row r="336" spans="3:29" ht="12.75" x14ac:dyDescent="0.2">
      <c r="C336" s="31"/>
      <c r="G336" s="32"/>
      <c r="H336" s="32"/>
      <c r="I336" s="32"/>
      <c r="J336" s="32"/>
      <c r="K336" s="32"/>
      <c r="L336" s="32"/>
      <c r="Z336" s="33"/>
      <c r="AA336" s="33"/>
      <c r="AC336" s="34"/>
    </row>
    <row r="337" spans="3:29" ht="12.75" x14ac:dyDescent="0.2">
      <c r="C337" s="31"/>
      <c r="G337" s="32"/>
      <c r="H337" s="32"/>
      <c r="I337" s="32"/>
      <c r="J337" s="32"/>
      <c r="K337" s="32"/>
      <c r="L337" s="32"/>
      <c r="Z337" s="33"/>
      <c r="AA337" s="33"/>
      <c r="AC337" s="34"/>
    </row>
    <row r="338" spans="3:29" ht="12.75" x14ac:dyDescent="0.2">
      <c r="C338" s="31"/>
      <c r="G338" s="32"/>
      <c r="H338" s="32"/>
      <c r="I338" s="32"/>
      <c r="J338" s="32"/>
      <c r="K338" s="32"/>
      <c r="L338" s="32"/>
      <c r="Z338" s="33"/>
      <c r="AA338" s="33"/>
      <c r="AC338" s="34"/>
    </row>
    <row r="339" spans="3:29" ht="12.75" x14ac:dyDescent="0.2">
      <c r="C339" s="31"/>
      <c r="G339" s="32"/>
      <c r="H339" s="32"/>
      <c r="I339" s="32"/>
      <c r="J339" s="32"/>
      <c r="K339" s="32"/>
      <c r="L339" s="32"/>
      <c r="Z339" s="33"/>
      <c r="AA339" s="33"/>
      <c r="AC339" s="34"/>
    </row>
    <row r="340" spans="3:29" ht="12.75" x14ac:dyDescent="0.2">
      <c r="C340" s="31"/>
      <c r="G340" s="32"/>
      <c r="H340" s="32"/>
      <c r="I340" s="32"/>
      <c r="J340" s="32"/>
      <c r="K340" s="32"/>
      <c r="L340" s="32"/>
      <c r="Z340" s="33"/>
      <c r="AA340" s="33"/>
      <c r="AC340" s="34"/>
    </row>
    <row r="341" spans="3:29" ht="12.75" x14ac:dyDescent="0.2">
      <c r="C341" s="31"/>
      <c r="G341" s="32"/>
      <c r="H341" s="32"/>
      <c r="I341" s="32"/>
      <c r="J341" s="32"/>
      <c r="K341" s="32"/>
      <c r="L341" s="32"/>
      <c r="Z341" s="33"/>
      <c r="AA341" s="33"/>
      <c r="AC341" s="34"/>
    </row>
    <row r="342" spans="3:29" ht="12.75" x14ac:dyDescent="0.2">
      <c r="C342" s="31"/>
      <c r="G342" s="32"/>
      <c r="H342" s="32"/>
      <c r="I342" s="32"/>
      <c r="J342" s="32"/>
      <c r="K342" s="32"/>
      <c r="L342" s="32"/>
      <c r="Z342" s="33"/>
      <c r="AA342" s="33"/>
      <c r="AC342" s="34"/>
    </row>
    <row r="343" spans="3:29" ht="12.75" x14ac:dyDescent="0.2">
      <c r="C343" s="31"/>
      <c r="G343" s="32"/>
      <c r="H343" s="32"/>
      <c r="I343" s="32"/>
      <c r="J343" s="32"/>
      <c r="K343" s="32"/>
      <c r="L343" s="32"/>
      <c r="Z343" s="33"/>
      <c r="AA343" s="33"/>
      <c r="AC343" s="34"/>
    </row>
    <row r="344" spans="3:29" ht="12.75" x14ac:dyDescent="0.2">
      <c r="C344" s="31"/>
      <c r="G344" s="32"/>
      <c r="H344" s="32"/>
      <c r="I344" s="32"/>
      <c r="J344" s="32"/>
      <c r="K344" s="32"/>
      <c r="L344" s="32"/>
      <c r="Z344" s="33"/>
      <c r="AA344" s="33"/>
      <c r="AC344" s="34"/>
    </row>
    <row r="345" spans="3:29" ht="12.75" x14ac:dyDescent="0.2">
      <c r="C345" s="31"/>
      <c r="G345" s="32"/>
      <c r="H345" s="32"/>
      <c r="I345" s="32"/>
      <c r="J345" s="32"/>
      <c r="K345" s="32"/>
      <c r="L345" s="32"/>
      <c r="Z345" s="33"/>
      <c r="AA345" s="33"/>
      <c r="AC345" s="34"/>
    </row>
    <row r="346" spans="3:29" ht="12.75" x14ac:dyDescent="0.2">
      <c r="C346" s="31"/>
      <c r="G346" s="32"/>
      <c r="H346" s="32"/>
      <c r="I346" s="32"/>
      <c r="J346" s="32"/>
      <c r="K346" s="32"/>
      <c r="L346" s="32"/>
      <c r="Z346" s="33"/>
      <c r="AA346" s="33"/>
      <c r="AC346" s="34"/>
    </row>
    <row r="347" spans="3:29" ht="12.75" x14ac:dyDescent="0.2">
      <c r="C347" s="31"/>
      <c r="G347" s="32"/>
      <c r="H347" s="32"/>
      <c r="I347" s="32"/>
      <c r="J347" s="32"/>
      <c r="K347" s="32"/>
      <c r="L347" s="32"/>
      <c r="Z347" s="33"/>
      <c r="AA347" s="33"/>
      <c r="AC347" s="34"/>
    </row>
    <row r="348" spans="3:29" ht="12.75" x14ac:dyDescent="0.2">
      <c r="C348" s="31"/>
      <c r="G348" s="32"/>
      <c r="H348" s="32"/>
      <c r="I348" s="32"/>
      <c r="J348" s="32"/>
      <c r="K348" s="32"/>
      <c r="L348" s="32"/>
      <c r="Z348" s="33"/>
      <c r="AA348" s="33"/>
      <c r="AC348" s="34"/>
    </row>
    <row r="349" spans="3:29" ht="12.75" x14ac:dyDescent="0.2">
      <c r="C349" s="31"/>
      <c r="G349" s="32"/>
      <c r="H349" s="32"/>
      <c r="I349" s="32"/>
      <c r="J349" s="32"/>
      <c r="K349" s="32"/>
      <c r="L349" s="32"/>
      <c r="Z349" s="33"/>
      <c r="AA349" s="33"/>
      <c r="AC349" s="34"/>
    </row>
    <row r="350" spans="3:29" ht="12.75" x14ac:dyDescent="0.2">
      <c r="C350" s="31"/>
      <c r="G350" s="32"/>
      <c r="H350" s="32"/>
      <c r="I350" s="32"/>
      <c r="J350" s="32"/>
      <c r="K350" s="32"/>
      <c r="L350" s="32"/>
      <c r="Z350" s="33"/>
      <c r="AA350" s="33"/>
      <c r="AC350" s="34"/>
    </row>
    <row r="351" spans="3:29" ht="12.75" x14ac:dyDescent="0.2">
      <c r="C351" s="31"/>
      <c r="G351" s="32"/>
      <c r="H351" s="32"/>
      <c r="I351" s="32"/>
      <c r="J351" s="32"/>
      <c r="K351" s="32"/>
      <c r="L351" s="32"/>
      <c r="Z351" s="33"/>
      <c r="AA351" s="33"/>
      <c r="AC351" s="34"/>
    </row>
    <row r="352" spans="3:29" ht="12.75" x14ac:dyDescent="0.2">
      <c r="C352" s="31"/>
      <c r="G352" s="32"/>
      <c r="H352" s="32"/>
      <c r="I352" s="32"/>
      <c r="J352" s="32"/>
      <c r="K352" s="32"/>
      <c r="L352" s="32"/>
      <c r="Z352" s="33"/>
      <c r="AA352" s="33"/>
      <c r="AC352" s="34"/>
    </row>
    <row r="353" spans="3:29" ht="12.75" x14ac:dyDescent="0.2">
      <c r="C353" s="31"/>
      <c r="G353" s="32"/>
      <c r="H353" s="32"/>
      <c r="I353" s="32"/>
      <c r="J353" s="32"/>
      <c r="K353" s="32"/>
      <c r="L353" s="32"/>
      <c r="Z353" s="33"/>
      <c r="AA353" s="33"/>
      <c r="AC353" s="34"/>
    </row>
    <row r="354" spans="3:29" ht="12.75" x14ac:dyDescent="0.2">
      <c r="C354" s="31"/>
      <c r="G354" s="32"/>
      <c r="H354" s="32"/>
      <c r="I354" s="32"/>
      <c r="J354" s="32"/>
      <c r="K354" s="32"/>
      <c r="L354" s="32"/>
      <c r="Z354" s="33"/>
      <c r="AA354" s="33"/>
      <c r="AC354" s="34"/>
    </row>
    <row r="355" spans="3:29" ht="12.75" x14ac:dyDescent="0.2">
      <c r="C355" s="31"/>
      <c r="G355" s="32"/>
      <c r="H355" s="32"/>
      <c r="I355" s="32"/>
      <c r="J355" s="32"/>
      <c r="K355" s="32"/>
      <c r="L355" s="32"/>
      <c r="Z355" s="33"/>
      <c r="AA355" s="33"/>
      <c r="AC355" s="34"/>
    </row>
    <row r="356" spans="3:29" ht="12.75" x14ac:dyDescent="0.2">
      <c r="C356" s="31"/>
      <c r="G356" s="32"/>
      <c r="H356" s="32"/>
      <c r="I356" s="32"/>
      <c r="J356" s="32"/>
      <c r="K356" s="32"/>
      <c r="L356" s="32"/>
      <c r="Z356" s="33"/>
      <c r="AA356" s="33"/>
      <c r="AC356" s="34"/>
    </row>
    <row r="357" spans="3:29" ht="12.75" x14ac:dyDescent="0.2">
      <c r="C357" s="31"/>
      <c r="G357" s="32"/>
      <c r="H357" s="32"/>
      <c r="I357" s="32"/>
      <c r="J357" s="32"/>
      <c r="K357" s="32"/>
      <c r="L357" s="32"/>
      <c r="Z357" s="33"/>
      <c r="AA357" s="33"/>
      <c r="AC357" s="34"/>
    </row>
    <row r="358" spans="3:29" ht="12.75" x14ac:dyDescent="0.2">
      <c r="C358" s="31"/>
      <c r="G358" s="32"/>
      <c r="H358" s="32"/>
      <c r="I358" s="32"/>
      <c r="J358" s="32"/>
      <c r="K358" s="32"/>
      <c r="L358" s="32"/>
      <c r="Z358" s="33"/>
      <c r="AA358" s="33"/>
      <c r="AC358" s="34"/>
    </row>
    <row r="359" spans="3:29" ht="12.75" x14ac:dyDescent="0.2">
      <c r="C359" s="31"/>
      <c r="G359" s="32"/>
      <c r="H359" s="32"/>
      <c r="I359" s="32"/>
      <c r="J359" s="32"/>
      <c r="K359" s="32"/>
      <c r="L359" s="32"/>
      <c r="Z359" s="33"/>
      <c r="AA359" s="33"/>
      <c r="AC359" s="34"/>
    </row>
    <row r="360" spans="3:29" ht="12.75" x14ac:dyDescent="0.2">
      <c r="C360" s="31"/>
      <c r="G360" s="32"/>
      <c r="H360" s="32"/>
      <c r="I360" s="32"/>
      <c r="J360" s="32"/>
      <c r="K360" s="32"/>
      <c r="L360" s="32"/>
      <c r="Z360" s="33"/>
      <c r="AA360" s="33"/>
      <c r="AC360" s="34"/>
    </row>
    <row r="361" spans="3:29" ht="12.75" x14ac:dyDescent="0.2">
      <c r="C361" s="31"/>
      <c r="G361" s="32"/>
      <c r="H361" s="32"/>
      <c r="I361" s="32"/>
      <c r="J361" s="32"/>
      <c r="K361" s="32"/>
      <c r="L361" s="32"/>
      <c r="Z361" s="33"/>
      <c r="AA361" s="33"/>
      <c r="AC361" s="34"/>
    </row>
    <row r="362" spans="3:29" ht="12.75" x14ac:dyDescent="0.2">
      <c r="C362" s="31"/>
      <c r="G362" s="32"/>
      <c r="H362" s="32"/>
      <c r="I362" s="32"/>
      <c r="J362" s="32"/>
      <c r="K362" s="32"/>
      <c r="L362" s="32"/>
      <c r="Z362" s="33"/>
      <c r="AA362" s="33"/>
      <c r="AC362" s="34"/>
    </row>
    <row r="363" spans="3:29" ht="12.75" x14ac:dyDescent="0.2">
      <c r="C363" s="31"/>
      <c r="G363" s="32"/>
      <c r="H363" s="32"/>
      <c r="I363" s="32"/>
      <c r="J363" s="32"/>
      <c r="K363" s="32"/>
      <c r="L363" s="32"/>
      <c r="Z363" s="33"/>
      <c r="AA363" s="33"/>
      <c r="AC363" s="34"/>
    </row>
    <row r="364" spans="3:29" ht="12.75" x14ac:dyDescent="0.2">
      <c r="C364" s="31"/>
      <c r="G364" s="32"/>
      <c r="H364" s="32"/>
      <c r="I364" s="32"/>
      <c r="J364" s="32"/>
      <c r="K364" s="32"/>
      <c r="L364" s="32"/>
      <c r="Z364" s="33"/>
      <c r="AA364" s="33"/>
      <c r="AC364" s="34"/>
    </row>
    <row r="365" spans="3:29" ht="12.75" x14ac:dyDescent="0.2">
      <c r="C365" s="31"/>
      <c r="G365" s="32"/>
      <c r="H365" s="32"/>
      <c r="I365" s="32"/>
      <c r="J365" s="32"/>
      <c r="K365" s="32"/>
      <c r="L365" s="32"/>
      <c r="Z365" s="33"/>
      <c r="AA365" s="33"/>
      <c r="AC365" s="34"/>
    </row>
    <row r="366" spans="3:29" ht="12.75" x14ac:dyDescent="0.2">
      <c r="C366" s="31"/>
      <c r="G366" s="32"/>
      <c r="H366" s="32"/>
      <c r="I366" s="32"/>
      <c r="J366" s="32"/>
      <c r="K366" s="32"/>
      <c r="L366" s="32"/>
      <c r="Z366" s="33"/>
      <c r="AA366" s="33"/>
      <c r="AC366" s="34"/>
    </row>
    <row r="367" spans="3:29" ht="12.75" x14ac:dyDescent="0.2">
      <c r="C367" s="31"/>
      <c r="G367" s="32"/>
      <c r="H367" s="32"/>
      <c r="I367" s="32"/>
      <c r="J367" s="32"/>
      <c r="K367" s="32"/>
      <c r="L367" s="32"/>
      <c r="Z367" s="33"/>
      <c r="AA367" s="33"/>
      <c r="AC367" s="34"/>
    </row>
    <row r="368" spans="3:29" ht="12.75" x14ac:dyDescent="0.2">
      <c r="C368" s="31"/>
      <c r="G368" s="32"/>
      <c r="H368" s="32"/>
      <c r="I368" s="32"/>
      <c r="J368" s="32"/>
      <c r="K368" s="32"/>
      <c r="L368" s="32"/>
      <c r="Z368" s="33"/>
      <c r="AA368" s="33"/>
      <c r="AC368" s="34"/>
    </row>
    <row r="369" spans="3:29" ht="12.75" x14ac:dyDescent="0.2">
      <c r="C369" s="31"/>
      <c r="G369" s="32"/>
      <c r="H369" s="32"/>
      <c r="I369" s="32"/>
      <c r="J369" s="32"/>
      <c r="K369" s="32"/>
      <c r="L369" s="32"/>
      <c r="Z369" s="33"/>
      <c r="AA369" s="33"/>
      <c r="AC369" s="34"/>
    </row>
    <row r="370" spans="3:29" ht="12.75" x14ac:dyDescent="0.2">
      <c r="C370" s="31"/>
      <c r="G370" s="32"/>
      <c r="H370" s="32"/>
      <c r="I370" s="32"/>
      <c r="J370" s="32"/>
      <c r="K370" s="32"/>
      <c r="L370" s="32"/>
      <c r="Z370" s="33"/>
      <c r="AA370" s="33"/>
      <c r="AC370" s="34"/>
    </row>
    <row r="371" spans="3:29" ht="12.75" x14ac:dyDescent="0.2">
      <c r="C371" s="31"/>
      <c r="G371" s="32"/>
      <c r="H371" s="32"/>
      <c r="I371" s="32"/>
      <c r="J371" s="32"/>
      <c r="K371" s="32"/>
      <c r="L371" s="32"/>
      <c r="Z371" s="33"/>
      <c r="AA371" s="33"/>
      <c r="AC371" s="34"/>
    </row>
    <row r="372" spans="3:29" ht="12.75" x14ac:dyDescent="0.2">
      <c r="C372" s="31"/>
      <c r="G372" s="32"/>
      <c r="H372" s="32"/>
      <c r="I372" s="32"/>
      <c r="J372" s="32"/>
      <c r="K372" s="32"/>
      <c r="L372" s="32"/>
      <c r="Z372" s="33"/>
      <c r="AA372" s="33"/>
      <c r="AC372" s="34"/>
    </row>
    <row r="373" spans="3:29" ht="12.75" x14ac:dyDescent="0.2">
      <c r="C373" s="31"/>
      <c r="G373" s="32"/>
      <c r="H373" s="32"/>
      <c r="I373" s="32"/>
      <c r="J373" s="32"/>
      <c r="K373" s="32"/>
      <c r="L373" s="32"/>
      <c r="Z373" s="33"/>
      <c r="AA373" s="33"/>
      <c r="AC373" s="34"/>
    </row>
    <row r="374" spans="3:29" ht="12.75" x14ac:dyDescent="0.2">
      <c r="C374" s="31"/>
      <c r="G374" s="32"/>
      <c r="H374" s="32"/>
      <c r="I374" s="32"/>
      <c r="J374" s="32"/>
      <c r="K374" s="32"/>
      <c r="L374" s="32"/>
      <c r="Z374" s="33"/>
      <c r="AA374" s="33"/>
      <c r="AC374" s="34"/>
    </row>
    <row r="375" spans="3:29" ht="12.75" x14ac:dyDescent="0.2">
      <c r="C375" s="31"/>
      <c r="G375" s="32"/>
      <c r="H375" s="32"/>
      <c r="I375" s="32"/>
      <c r="J375" s="32"/>
      <c r="K375" s="32"/>
      <c r="L375" s="32"/>
      <c r="Z375" s="33"/>
      <c r="AA375" s="33"/>
      <c r="AC375" s="34"/>
    </row>
    <row r="376" spans="3:29" ht="12.75" x14ac:dyDescent="0.2">
      <c r="C376" s="31"/>
      <c r="G376" s="32"/>
      <c r="H376" s="32"/>
      <c r="I376" s="32"/>
      <c r="J376" s="32"/>
      <c r="K376" s="32"/>
      <c r="L376" s="32"/>
      <c r="Z376" s="33"/>
      <c r="AA376" s="33"/>
      <c r="AC376" s="34"/>
    </row>
    <row r="377" spans="3:29" ht="12.75" x14ac:dyDescent="0.2">
      <c r="C377" s="31"/>
      <c r="G377" s="32"/>
      <c r="H377" s="32"/>
      <c r="I377" s="32"/>
      <c r="J377" s="32"/>
      <c r="K377" s="32"/>
      <c r="L377" s="32"/>
      <c r="Z377" s="33"/>
      <c r="AA377" s="33"/>
      <c r="AC377" s="34"/>
    </row>
    <row r="378" spans="3:29" ht="12.75" x14ac:dyDescent="0.2">
      <c r="C378" s="31"/>
      <c r="G378" s="32"/>
      <c r="H378" s="32"/>
      <c r="I378" s="32"/>
      <c r="J378" s="32"/>
      <c r="K378" s="32"/>
      <c r="L378" s="32"/>
      <c r="Z378" s="33"/>
      <c r="AA378" s="33"/>
      <c r="AC378" s="34"/>
    </row>
    <row r="379" spans="3:29" ht="12.75" x14ac:dyDescent="0.2">
      <c r="C379" s="31"/>
      <c r="G379" s="32"/>
      <c r="H379" s="32"/>
      <c r="I379" s="32"/>
      <c r="J379" s="32"/>
      <c r="K379" s="32"/>
      <c r="L379" s="32"/>
      <c r="Z379" s="33"/>
      <c r="AA379" s="33"/>
      <c r="AC379" s="34"/>
    </row>
    <row r="380" spans="3:29" ht="12.75" x14ac:dyDescent="0.2">
      <c r="C380" s="31"/>
      <c r="G380" s="32"/>
      <c r="H380" s="32"/>
      <c r="I380" s="32"/>
      <c r="J380" s="32"/>
      <c r="K380" s="32"/>
      <c r="L380" s="32"/>
      <c r="Z380" s="33"/>
      <c r="AA380" s="33"/>
      <c r="AC380" s="34"/>
    </row>
    <row r="381" spans="3:29" ht="12.75" x14ac:dyDescent="0.2">
      <c r="C381" s="31"/>
      <c r="G381" s="32"/>
      <c r="H381" s="32"/>
      <c r="I381" s="32"/>
      <c r="J381" s="32"/>
      <c r="K381" s="32"/>
      <c r="L381" s="32"/>
      <c r="Z381" s="33"/>
      <c r="AA381" s="33"/>
      <c r="AC381" s="34"/>
    </row>
    <row r="382" spans="3:29" ht="12.75" x14ac:dyDescent="0.2">
      <c r="C382" s="31"/>
      <c r="G382" s="32"/>
      <c r="H382" s="32"/>
      <c r="I382" s="32"/>
      <c r="J382" s="32"/>
      <c r="K382" s="32"/>
      <c r="L382" s="32"/>
      <c r="Z382" s="33"/>
      <c r="AA382" s="33"/>
      <c r="AC382" s="34"/>
    </row>
    <row r="383" spans="3:29" ht="12.75" x14ac:dyDescent="0.2">
      <c r="C383" s="31"/>
      <c r="G383" s="32"/>
      <c r="H383" s="32"/>
      <c r="I383" s="32"/>
      <c r="J383" s="32"/>
      <c r="K383" s="32"/>
      <c r="L383" s="32"/>
      <c r="Z383" s="33"/>
      <c r="AA383" s="33"/>
      <c r="AC383" s="34"/>
    </row>
    <row r="384" spans="3:29" ht="12.75" x14ac:dyDescent="0.2">
      <c r="C384" s="31"/>
      <c r="G384" s="32"/>
      <c r="H384" s="32"/>
      <c r="I384" s="32"/>
      <c r="J384" s="32"/>
      <c r="K384" s="32"/>
      <c r="L384" s="32"/>
      <c r="Z384" s="33"/>
      <c r="AA384" s="33"/>
      <c r="AC384" s="34"/>
    </row>
    <row r="385" spans="3:29" ht="12.75" x14ac:dyDescent="0.2">
      <c r="C385" s="31"/>
      <c r="G385" s="32"/>
      <c r="H385" s="32"/>
      <c r="I385" s="32"/>
      <c r="J385" s="32"/>
      <c r="K385" s="32"/>
      <c r="L385" s="32"/>
      <c r="Z385" s="33"/>
      <c r="AA385" s="33"/>
      <c r="AC385" s="34"/>
    </row>
    <row r="386" spans="3:29" ht="12.75" x14ac:dyDescent="0.2">
      <c r="C386" s="31"/>
      <c r="G386" s="32"/>
      <c r="H386" s="32"/>
      <c r="I386" s="32"/>
      <c r="J386" s="32"/>
      <c r="K386" s="32"/>
      <c r="L386" s="32"/>
      <c r="Z386" s="33"/>
      <c r="AA386" s="33"/>
      <c r="AC386" s="34"/>
    </row>
    <row r="387" spans="3:29" ht="12.75" x14ac:dyDescent="0.2">
      <c r="C387" s="31"/>
      <c r="G387" s="32"/>
      <c r="H387" s="32"/>
      <c r="I387" s="32"/>
      <c r="J387" s="32"/>
      <c r="K387" s="32"/>
      <c r="L387" s="32"/>
      <c r="Z387" s="33"/>
      <c r="AA387" s="33"/>
      <c r="AC387" s="34"/>
    </row>
    <row r="388" spans="3:29" ht="12.75" x14ac:dyDescent="0.2">
      <c r="C388" s="31"/>
      <c r="G388" s="32"/>
      <c r="H388" s="32"/>
      <c r="I388" s="32"/>
      <c r="J388" s="32"/>
      <c r="K388" s="32"/>
      <c r="L388" s="32"/>
      <c r="Z388" s="33"/>
      <c r="AA388" s="33"/>
      <c r="AC388" s="34"/>
    </row>
    <row r="389" spans="3:29" ht="12.75" x14ac:dyDescent="0.2">
      <c r="C389" s="31"/>
      <c r="G389" s="32"/>
      <c r="H389" s="32"/>
      <c r="I389" s="32"/>
      <c r="J389" s="32"/>
      <c r="K389" s="32"/>
      <c r="L389" s="32"/>
      <c r="Z389" s="33"/>
      <c r="AA389" s="33"/>
      <c r="AC389" s="34"/>
    </row>
    <row r="390" spans="3:29" ht="12.75" x14ac:dyDescent="0.2">
      <c r="C390" s="31"/>
      <c r="G390" s="32"/>
      <c r="H390" s="32"/>
      <c r="I390" s="32"/>
      <c r="J390" s="32"/>
      <c r="K390" s="32"/>
      <c r="L390" s="32"/>
      <c r="Z390" s="33"/>
      <c r="AA390" s="33"/>
      <c r="AC390" s="34"/>
    </row>
    <row r="391" spans="3:29" ht="12.75" x14ac:dyDescent="0.2">
      <c r="C391" s="31"/>
      <c r="G391" s="32"/>
      <c r="H391" s="32"/>
      <c r="I391" s="32"/>
      <c r="J391" s="32"/>
      <c r="K391" s="32"/>
      <c r="L391" s="32"/>
      <c r="Z391" s="33"/>
      <c r="AA391" s="33"/>
      <c r="AC391" s="34"/>
    </row>
    <row r="392" spans="3:29" ht="12.75" x14ac:dyDescent="0.2">
      <c r="C392" s="31"/>
      <c r="G392" s="32"/>
      <c r="H392" s="32"/>
      <c r="I392" s="32"/>
      <c r="J392" s="32"/>
      <c r="K392" s="32"/>
      <c r="L392" s="32"/>
      <c r="Z392" s="33"/>
      <c r="AA392" s="33"/>
      <c r="AC392" s="34"/>
    </row>
    <row r="393" spans="3:29" ht="12.75" x14ac:dyDescent="0.2">
      <c r="C393" s="31"/>
      <c r="G393" s="32"/>
      <c r="H393" s="32"/>
      <c r="I393" s="32"/>
      <c r="J393" s="32"/>
      <c r="K393" s="32"/>
      <c r="L393" s="32"/>
      <c r="Z393" s="33"/>
      <c r="AA393" s="33"/>
      <c r="AC393" s="34"/>
    </row>
    <row r="394" spans="3:29" ht="12.75" x14ac:dyDescent="0.2">
      <c r="C394" s="31"/>
      <c r="G394" s="32"/>
      <c r="H394" s="32"/>
      <c r="I394" s="32"/>
      <c r="J394" s="32"/>
      <c r="K394" s="32"/>
      <c r="L394" s="32"/>
      <c r="Z394" s="33"/>
      <c r="AA394" s="33"/>
      <c r="AC394" s="34"/>
    </row>
    <row r="395" spans="3:29" ht="12.75" x14ac:dyDescent="0.2">
      <c r="C395" s="31"/>
      <c r="G395" s="32"/>
      <c r="H395" s="32"/>
      <c r="I395" s="32"/>
      <c r="J395" s="32"/>
      <c r="K395" s="32"/>
      <c r="L395" s="32"/>
      <c r="Z395" s="33"/>
      <c r="AA395" s="33"/>
      <c r="AC395" s="34"/>
    </row>
    <row r="396" spans="3:29" ht="12.75" x14ac:dyDescent="0.2">
      <c r="C396" s="31"/>
      <c r="G396" s="32"/>
      <c r="H396" s="32"/>
      <c r="I396" s="32"/>
      <c r="J396" s="32"/>
      <c r="K396" s="32"/>
      <c r="L396" s="32"/>
      <c r="Z396" s="33"/>
      <c r="AA396" s="33"/>
      <c r="AC396" s="34"/>
    </row>
    <row r="397" spans="3:29" ht="12.75" x14ac:dyDescent="0.2">
      <c r="C397" s="31"/>
      <c r="G397" s="32"/>
      <c r="H397" s="32"/>
      <c r="I397" s="32"/>
      <c r="J397" s="32"/>
      <c r="K397" s="32"/>
      <c r="L397" s="32"/>
      <c r="Z397" s="33"/>
      <c r="AA397" s="33"/>
      <c r="AC397" s="34"/>
    </row>
    <row r="398" spans="3:29" ht="12.75" x14ac:dyDescent="0.2">
      <c r="C398" s="31"/>
      <c r="G398" s="32"/>
      <c r="H398" s="32"/>
      <c r="I398" s="32"/>
      <c r="J398" s="32"/>
      <c r="K398" s="32"/>
      <c r="L398" s="32"/>
      <c r="Z398" s="33"/>
      <c r="AA398" s="33"/>
      <c r="AC398" s="34"/>
    </row>
    <row r="399" spans="3:29" ht="12.75" x14ac:dyDescent="0.2">
      <c r="C399" s="31"/>
      <c r="G399" s="32"/>
      <c r="H399" s="32"/>
      <c r="I399" s="32"/>
      <c r="J399" s="32"/>
      <c r="K399" s="32"/>
      <c r="L399" s="32"/>
      <c r="Z399" s="33"/>
      <c r="AA399" s="33"/>
      <c r="AC399" s="34"/>
    </row>
    <row r="400" spans="3:29" ht="12.75" x14ac:dyDescent="0.2">
      <c r="C400" s="31"/>
      <c r="G400" s="32"/>
      <c r="H400" s="32"/>
      <c r="I400" s="32"/>
      <c r="J400" s="32"/>
      <c r="K400" s="32"/>
      <c r="L400" s="32"/>
      <c r="Z400" s="33"/>
      <c r="AA400" s="33"/>
      <c r="AC400" s="34"/>
    </row>
    <row r="401" spans="3:29" ht="12.75" x14ac:dyDescent="0.2">
      <c r="C401" s="31"/>
      <c r="G401" s="32"/>
      <c r="H401" s="32"/>
      <c r="I401" s="32"/>
      <c r="J401" s="32"/>
      <c r="K401" s="32"/>
      <c r="L401" s="32"/>
      <c r="Z401" s="33"/>
      <c r="AA401" s="33"/>
      <c r="AC401" s="34"/>
    </row>
    <row r="402" spans="3:29" ht="12.75" x14ac:dyDescent="0.2">
      <c r="C402" s="31"/>
      <c r="G402" s="32"/>
      <c r="H402" s="32"/>
      <c r="I402" s="32"/>
      <c r="J402" s="32"/>
      <c r="K402" s="32"/>
      <c r="L402" s="32"/>
      <c r="Z402" s="33"/>
      <c r="AA402" s="33"/>
      <c r="AC402" s="34"/>
    </row>
    <row r="403" spans="3:29" ht="12.75" x14ac:dyDescent="0.2">
      <c r="C403" s="31"/>
      <c r="G403" s="32"/>
      <c r="H403" s="32"/>
      <c r="I403" s="32"/>
      <c r="J403" s="32"/>
      <c r="K403" s="32"/>
      <c r="L403" s="32"/>
      <c r="Z403" s="33"/>
      <c r="AA403" s="33"/>
      <c r="AC403" s="34"/>
    </row>
    <row r="404" spans="3:29" ht="12.75" x14ac:dyDescent="0.2">
      <c r="C404" s="31"/>
      <c r="G404" s="32"/>
      <c r="H404" s="32"/>
      <c r="I404" s="32"/>
      <c r="J404" s="32"/>
      <c r="K404" s="32"/>
      <c r="L404" s="32"/>
      <c r="Z404" s="33"/>
      <c r="AA404" s="33"/>
      <c r="AC404" s="34"/>
    </row>
    <row r="405" spans="3:29" ht="12.75" x14ac:dyDescent="0.2">
      <c r="C405" s="31"/>
      <c r="G405" s="32"/>
      <c r="H405" s="32"/>
      <c r="I405" s="32"/>
      <c r="J405" s="32"/>
      <c r="K405" s="32"/>
      <c r="L405" s="32"/>
      <c r="Z405" s="33"/>
      <c r="AA405" s="33"/>
      <c r="AC405" s="34"/>
    </row>
    <row r="406" spans="3:29" ht="12.75" x14ac:dyDescent="0.2">
      <c r="C406" s="31"/>
      <c r="G406" s="32"/>
      <c r="H406" s="32"/>
      <c r="I406" s="32"/>
      <c r="J406" s="32"/>
      <c r="K406" s="32"/>
      <c r="L406" s="32"/>
      <c r="Z406" s="33"/>
      <c r="AA406" s="33"/>
      <c r="AC406" s="34"/>
    </row>
    <row r="407" spans="3:29" ht="12.75" x14ac:dyDescent="0.2">
      <c r="C407" s="31"/>
      <c r="G407" s="32"/>
      <c r="H407" s="32"/>
      <c r="I407" s="32"/>
      <c r="J407" s="32"/>
      <c r="K407" s="32"/>
      <c r="L407" s="32"/>
      <c r="Z407" s="33"/>
      <c r="AA407" s="33"/>
      <c r="AC407" s="34"/>
    </row>
    <row r="408" spans="3:29" ht="12.75" x14ac:dyDescent="0.2">
      <c r="C408" s="31"/>
      <c r="G408" s="32"/>
      <c r="H408" s="32"/>
      <c r="I408" s="32"/>
      <c r="J408" s="32"/>
      <c r="K408" s="32"/>
      <c r="L408" s="32"/>
      <c r="Z408" s="33"/>
      <c r="AA408" s="33"/>
      <c r="AC408" s="34"/>
    </row>
    <row r="409" spans="3:29" ht="12.75" x14ac:dyDescent="0.2">
      <c r="C409" s="31"/>
      <c r="G409" s="32"/>
      <c r="H409" s="32"/>
      <c r="I409" s="32"/>
      <c r="J409" s="32"/>
      <c r="K409" s="32"/>
      <c r="L409" s="32"/>
      <c r="Z409" s="33"/>
      <c r="AA409" s="33"/>
      <c r="AC409" s="34"/>
    </row>
    <row r="410" spans="3:29" ht="12.75" x14ac:dyDescent="0.2">
      <c r="C410" s="31"/>
      <c r="G410" s="32"/>
      <c r="H410" s="32"/>
      <c r="I410" s="32"/>
      <c r="J410" s="32"/>
      <c r="K410" s="32"/>
      <c r="L410" s="32"/>
      <c r="Z410" s="33"/>
      <c r="AA410" s="33"/>
      <c r="AC410" s="34"/>
    </row>
    <row r="411" spans="3:29" ht="12.75" x14ac:dyDescent="0.2">
      <c r="C411" s="31"/>
      <c r="G411" s="32"/>
      <c r="H411" s="32"/>
      <c r="I411" s="32"/>
      <c r="J411" s="32"/>
      <c r="K411" s="32"/>
      <c r="L411" s="32"/>
      <c r="Z411" s="33"/>
      <c r="AA411" s="33"/>
      <c r="AC411" s="34"/>
    </row>
    <row r="412" spans="3:29" ht="12.75" x14ac:dyDescent="0.2">
      <c r="C412" s="31"/>
      <c r="G412" s="32"/>
      <c r="H412" s="32"/>
      <c r="I412" s="32"/>
      <c r="J412" s="32"/>
      <c r="K412" s="32"/>
      <c r="L412" s="32"/>
      <c r="Z412" s="33"/>
      <c r="AA412" s="33"/>
      <c r="AC412" s="34"/>
    </row>
    <row r="413" spans="3:29" ht="12.75" x14ac:dyDescent="0.2">
      <c r="C413" s="31"/>
      <c r="G413" s="32"/>
      <c r="H413" s="32"/>
      <c r="I413" s="32"/>
      <c r="J413" s="32"/>
      <c r="K413" s="32"/>
      <c r="L413" s="32"/>
      <c r="Z413" s="33"/>
      <c r="AA413" s="33"/>
      <c r="AC413" s="34"/>
    </row>
    <row r="414" spans="3:29" ht="12.75" x14ac:dyDescent="0.2">
      <c r="C414" s="31"/>
      <c r="G414" s="32"/>
      <c r="H414" s="32"/>
      <c r="I414" s="32"/>
      <c r="J414" s="32"/>
      <c r="K414" s="32"/>
      <c r="L414" s="32"/>
      <c r="Z414" s="33"/>
      <c r="AA414" s="33"/>
      <c r="AC414" s="34"/>
    </row>
    <row r="415" spans="3:29" ht="12.75" x14ac:dyDescent="0.2">
      <c r="C415" s="31"/>
      <c r="G415" s="32"/>
      <c r="H415" s="32"/>
      <c r="I415" s="32"/>
      <c r="J415" s="32"/>
      <c r="K415" s="32"/>
      <c r="L415" s="32"/>
      <c r="Z415" s="33"/>
      <c r="AA415" s="33"/>
      <c r="AC415" s="34"/>
    </row>
    <row r="416" spans="3:29" ht="12.75" x14ac:dyDescent="0.2">
      <c r="C416" s="31"/>
      <c r="G416" s="32"/>
      <c r="H416" s="32"/>
      <c r="I416" s="32"/>
      <c r="J416" s="32"/>
      <c r="K416" s="32"/>
      <c r="L416" s="32"/>
      <c r="Z416" s="33"/>
      <c r="AA416" s="33"/>
      <c r="AC416" s="34"/>
    </row>
    <row r="417" spans="3:29" ht="12.75" x14ac:dyDescent="0.2">
      <c r="C417" s="31"/>
      <c r="G417" s="32"/>
      <c r="H417" s="32"/>
      <c r="I417" s="32"/>
      <c r="J417" s="32"/>
      <c r="K417" s="32"/>
      <c r="L417" s="32"/>
      <c r="Z417" s="33"/>
      <c r="AA417" s="33"/>
      <c r="AC417" s="34"/>
    </row>
    <row r="418" spans="3:29" ht="12.75" x14ac:dyDescent="0.2">
      <c r="C418" s="31"/>
      <c r="G418" s="32"/>
      <c r="H418" s="32"/>
      <c r="I418" s="32"/>
      <c r="J418" s="32"/>
      <c r="K418" s="32"/>
      <c r="L418" s="32"/>
      <c r="Z418" s="33"/>
      <c r="AA418" s="33"/>
      <c r="AC418" s="34"/>
    </row>
    <row r="419" spans="3:29" ht="12.75" x14ac:dyDescent="0.2">
      <c r="C419" s="31"/>
      <c r="G419" s="32"/>
      <c r="H419" s="32"/>
      <c r="I419" s="32"/>
      <c r="J419" s="32"/>
      <c r="K419" s="32"/>
      <c r="L419" s="32"/>
      <c r="Z419" s="33"/>
      <c r="AA419" s="33"/>
      <c r="AC419" s="34"/>
    </row>
    <row r="420" spans="3:29" ht="12.75" x14ac:dyDescent="0.2">
      <c r="C420" s="31"/>
      <c r="G420" s="32"/>
      <c r="H420" s="32"/>
      <c r="I420" s="32"/>
      <c r="J420" s="32"/>
      <c r="K420" s="32"/>
      <c r="L420" s="32"/>
      <c r="Z420" s="33"/>
      <c r="AA420" s="33"/>
      <c r="AC420" s="34"/>
    </row>
    <row r="421" spans="3:29" ht="12.75" x14ac:dyDescent="0.2">
      <c r="C421" s="31"/>
      <c r="G421" s="32"/>
      <c r="H421" s="32"/>
      <c r="I421" s="32"/>
      <c r="J421" s="32"/>
      <c r="K421" s="32"/>
      <c r="L421" s="32"/>
      <c r="Z421" s="33"/>
      <c r="AA421" s="33"/>
      <c r="AC421" s="34"/>
    </row>
    <row r="422" spans="3:29" ht="12.75" x14ac:dyDescent="0.2">
      <c r="C422" s="31"/>
      <c r="G422" s="32"/>
      <c r="H422" s="32"/>
      <c r="I422" s="32"/>
      <c r="J422" s="32"/>
      <c r="K422" s="32"/>
      <c r="L422" s="32"/>
      <c r="Z422" s="33"/>
      <c r="AA422" s="33"/>
      <c r="AC422" s="34"/>
    </row>
    <row r="423" spans="3:29" ht="12.75" x14ac:dyDescent="0.2">
      <c r="C423" s="31"/>
      <c r="G423" s="32"/>
      <c r="H423" s="32"/>
      <c r="I423" s="32"/>
      <c r="J423" s="32"/>
      <c r="K423" s="32"/>
      <c r="L423" s="32"/>
      <c r="Z423" s="33"/>
      <c r="AA423" s="33"/>
      <c r="AC423" s="34"/>
    </row>
    <row r="424" spans="3:29" ht="12.75" x14ac:dyDescent="0.2">
      <c r="C424" s="31"/>
      <c r="G424" s="32"/>
      <c r="H424" s="32"/>
      <c r="I424" s="32"/>
      <c r="J424" s="32"/>
      <c r="K424" s="32"/>
      <c r="L424" s="32"/>
      <c r="Z424" s="33"/>
      <c r="AA424" s="33"/>
      <c r="AC424" s="34"/>
    </row>
    <row r="425" spans="3:29" ht="12.75" x14ac:dyDescent="0.2">
      <c r="C425" s="31"/>
      <c r="G425" s="32"/>
      <c r="H425" s="32"/>
      <c r="I425" s="32"/>
      <c r="J425" s="32"/>
      <c r="K425" s="32"/>
      <c r="L425" s="32"/>
      <c r="Z425" s="33"/>
      <c r="AA425" s="33"/>
      <c r="AC425" s="34"/>
    </row>
    <row r="426" spans="3:29" ht="12.75" x14ac:dyDescent="0.2">
      <c r="C426" s="31"/>
      <c r="G426" s="32"/>
      <c r="H426" s="32"/>
      <c r="I426" s="32"/>
      <c r="J426" s="32"/>
      <c r="K426" s="32"/>
      <c r="L426" s="32"/>
      <c r="Z426" s="33"/>
      <c r="AA426" s="33"/>
      <c r="AC426" s="34"/>
    </row>
    <row r="427" spans="3:29" ht="12.75" x14ac:dyDescent="0.2">
      <c r="C427" s="31"/>
      <c r="G427" s="32"/>
      <c r="H427" s="32"/>
      <c r="I427" s="32"/>
      <c r="J427" s="32"/>
      <c r="K427" s="32"/>
      <c r="L427" s="32"/>
      <c r="Z427" s="33"/>
      <c r="AA427" s="33"/>
      <c r="AC427" s="34"/>
    </row>
    <row r="428" spans="3:29" ht="12.75" x14ac:dyDescent="0.2">
      <c r="C428" s="31"/>
      <c r="G428" s="32"/>
      <c r="H428" s="32"/>
      <c r="I428" s="32"/>
      <c r="J428" s="32"/>
      <c r="K428" s="32"/>
      <c r="L428" s="32"/>
      <c r="Z428" s="33"/>
      <c r="AA428" s="33"/>
      <c r="AC428" s="34"/>
    </row>
    <row r="429" spans="3:29" ht="12.75" x14ac:dyDescent="0.2">
      <c r="C429" s="31"/>
      <c r="G429" s="32"/>
      <c r="H429" s="32"/>
      <c r="I429" s="32"/>
      <c r="J429" s="32"/>
      <c r="K429" s="32"/>
      <c r="L429" s="32"/>
      <c r="Z429" s="33"/>
      <c r="AA429" s="33"/>
      <c r="AC429" s="34"/>
    </row>
    <row r="430" spans="3:29" ht="12.75" x14ac:dyDescent="0.2">
      <c r="C430" s="31"/>
      <c r="G430" s="32"/>
      <c r="H430" s="32"/>
      <c r="I430" s="32"/>
      <c r="J430" s="32"/>
      <c r="K430" s="32"/>
      <c r="L430" s="32"/>
      <c r="Z430" s="33"/>
      <c r="AA430" s="33"/>
      <c r="AC430" s="34"/>
    </row>
    <row r="431" spans="3:29" ht="12.75" x14ac:dyDescent="0.2">
      <c r="C431" s="31"/>
      <c r="G431" s="32"/>
      <c r="H431" s="32"/>
      <c r="I431" s="32"/>
      <c r="J431" s="32"/>
      <c r="K431" s="32"/>
      <c r="L431" s="32"/>
      <c r="Z431" s="33"/>
      <c r="AA431" s="33"/>
      <c r="AC431" s="34"/>
    </row>
    <row r="432" spans="3:29" ht="12.75" x14ac:dyDescent="0.2">
      <c r="C432" s="31"/>
      <c r="G432" s="32"/>
      <c r="H432" s="32"/>
      <c r="I432" s="32"/>
      <c r="J432" s="32"/>
      <c r="K432" s="32"/>
      <c r="L432" s="32"/>
      <c r="Z432" s="33"/>
      <c r="AA432" s="33"/>
      <c r="AC432" s="34"/>
    </row>
    <row r="433" spans="3:29" ht="12.75" x14ac:dyDescent="0.2">
      <c r="C433" s="31"/>
      <c r="G433" s="32"/>
      <c r="H433" s="32"/>
      <c r="I433" s="32"/>
      <c r="J433" s="32"/>
      <c r="K433" s="32"/>
      <c r="L433" s="32"/>
      <c r="Z433" s="33"/>
      <c r="AA433" s="33"/>
      <c r="AC433" s="34"/>
    </row>
    <row r="434" spans="3:29" ht="12.75" x14ac:dyDescent="0.2">
      <c r="C434" s="31"/>
      <c r="G434" s="32"/>
      <c r="H434" s="32"/>
      <c r="I434" s="32"/>
      <c r="J434" s="32"/>
      <c r="K434" s="32"/>
      <c r="L434" s="32"/>
      <c r="Z434" s="33"/>
      <c r="AA434" s="33"/>
      <c r="AC434" s="34"/>
    </row>
    <row r="435" spans="3:29" ht="12.75" x14ac:dyDescent="0.2">
      <c r="C435" s="31"/>
      <c r="G435" s="32"/>
      <c r="H435" s="32"/>
      <c r="I435" s="32"/>
      <c r="J435" s="32"/>
      <c r="K435" s="32"/>
      <c r="L435" s="32"/>
      <c r="Z435" s="33"/>
      <c r="AA435" s="33"/>
      <c r="AC435" s="34"/>
    </row>
    <row r="436" spans="3:29" ht="12.75" x14ac:dyDescent="0.2">
      <c r="C436" s="31"/>
      <c r="G436" s="32"/>
      <c r="H436" s="32"/>
      <c r="I436" s="32"/>
      <c r="J436" s="32"/>
      <c r="K436" s="32"/>
      <c r="L436" s="32"/>
      <c r="Z436" s="33"/>
      <c r="AA436" s="33"/>
      <c r="AC436" s="34"/>
    </row>
    <row r="437" spans="3:29" ht="12.75" x14ac:dyDescent="0.2">
      <c r="C437" s="31"/>
      <c r="G437" s="32"/>
      <c r="H437" s="32"/>
      <c r="I437" s="32"/>
      <c r="J437" s="32"/>
      <c r="K437" s="32"/>
      <c r="L437" s="32"/>
      <c r="Z437" s="33"/>
      <c r="AA437" s="33"/>
      <c r="AC437" s="34"/>
    </row>
    <row r="438" spans="3:29" ht="12.75" x14ac:dyDescent="0.2">
      <c r="C438" s="31"/>
      <c r="G438" s="32"/>
      <c r="H438" s="32"/>
      <c r="I438" s="32"/>
      <c r="J438" s="32"/>
      <c r="K438" s="32"/>
      <c r="L438" s="32"/>
      <c r="Z438" s="33"/>
      <c r="AA438" s="33"/>
      <c r="AC438" s="34"/>
    </row>
    <row r="439" spans="3:29" ht="12.75" x14ac:dyDescent="0.2">
      <c r="C439" s="31"/>
      <c r="G439" s="32"/>
      <c r="H439" s="32"/>
      <c r="I439" s="32"/>
      <c r="J439" s="32"/>
      <c r="K439" s="32"/>
      <c r="L439" s="32"/>
      <c r="Z439" s="33"/>
      <c r="AA439" s="33"/>
      <c r="AC439" s="34"/>
    </row>
    <row r="440" spans="3:29" ht="12.75" x14ac:dyDescent="0.2">
      <c r="C440" s="31"/>
      <c r="G440" s="32"/>
      <c r="H440" s="32"/>
      <c r="I440" s="32"/>
      <c r="J440" s="32"/>
      <c r="K440" s="32"/>
      <c r="L440" s="32"/>
      <c r="Z440" s="33"/>
      <c r="AA440" s="33"/>
      <c r="AC440" s="34"/>
    </row>
    <row r="441" spans="3:29" ht="12.75" x14ac:dyDescent="0.2">
      <c r="C441" s="31"/>
      <c r="G441" s="32"/>
      <c r="H441" s="32"/>
      <c r="I441" s="32"/>
      <c r="J441" s="32"/>
      <c r="K441" s="32"/>
      <c r="L441" s="32"/>
      <c r="Z441" s="33"/>
      <c r="AA441" s="33"/>
      <c r="AC441" s="34"/>
    </row>
    <row r="442" spans="3:29" ht="12.75" x14ac:dyDescent="0.2">
      <c r="C442" s="31"/>
      <c r="G442" s="32"/>
      <c r="H442" s="32"/>
      <c r="I442" s="32"/>
      <c r="J442" s="32"/>
      <c r="K442" s="32"/>
      <c r="L442" s="32"/>
      <c r="Z442" s="33"/>
      <c r="AA442" s="33"/>
      <c r="AC442" s="34"/>
    </row>
    <row r="443" spans="3:29" ht="12.75" x14ac:dyDescent="0.2">
      <c r="C443" s="31"/>
      <c r="G443" s="32"/>
      <c r="H443" s="32"/>
      <c r="I443" s="32"/>
      <c r="J443" s="32"/>
      <c r="K443" s="32"/>
      <c r="L443" s="32"/>
      <c r="Z443" s="33"/>
      <c r="AA443" s="33"/>
      <c r="AC443" s="34"/>
    </row>
    <row r="444" spans="3:29" ht="12.75" x14ac:dyDescent="0.2">
      <c r="C444" s="31"/>
      <c r="G444" s="32"/>
      <c r="H444" s="32"/>
      <c r="I444" s="32"/>
      <c r="J444" s="32"/>
      <c r="K444" s="32"/>
      <c r="L444" s="32"/>
      <c r="Z444" s="33"/>
      <c r="AA444" s="33"/>
      <c r="AC444" s="34"/>
    </row>
    <row r="445" spans="3:29" ht="12.75" x14ac:dyDescent="0.2">
      <c r="C445" s="31"/>
      <c r="G445" s="32"/>
      <c r="H445" s="32"/>
      <c r="I445" s="32"/>
      <c r="J445" s="32"/>
      <c r="K445" s="32"/>
      <c r="L445" s="32"/>
      <c r="Z445" s="33"/>
      <c r="AA445" s="33"/>
      <c r="AC445" s="34"/>
    </row>
    <row r="446" spans="3:29" ht="12.75" x14ac:dyDescent="0.2">
      <c r="C446" s="31"/>
      <c r="G446" s="32"/>
      <c r="H446" s="32"/>
      <c r="I446" s="32"/>
      <c r="J446" s="32"/>
      <c r="K446" s="32"/>
      <c r="L446" s="32"/>
      <c r="Z446" s="33"/>
      <c r="AA446" s="33"/>
      <c r="AC446" s="34"/>
    </row>
    <row r="447" spans="3:29" ht="12.75" x14ac:dyDescent="0.2">
      <c r="C447" s="31"/>
      <c r="G447" s="32"/>
      <c r="H447" s="32"/>
      <c r="I447" s="32"/>
      <c r="J447" s="32"/>
      <c r="K447" s="32"/>
      <c r="L447" s="32"/>
      <c r="Z447" s="33"/>
      <c r="AA447" s="33"/>
      <c r="AC447" s="34"/>
    </row>
    <row r="448" spans="3:29" ht="12.75" x14ac:dyDescent="0.2">
      <c r="C448" s="31"/>
      <c r="G448" s="32"/>
      <c r="H448" s="32"/>
      <c r="I448" s="32"/>
      <c r="J448" s="32"/>
      <c r="K448" s="32"/>
      <c r="L448" s="32"/>
      <c r="Z448" s="33"/>
      <c r="AA448" s="33"/>
      <c r="AC448" s="34"/>
    </row>
    <row r="449" spans="3:29" ht="12.75" x14ac:dyDescent="0.2">
      <c r="C449" s="31"/>
      <c r="G449" s="32"/>
      <c r="H449" s="32"/>
      <c r="I449" s="32"/>
      <c r="J449" s="32"/>
      <c r="K449" s="32"/>
      <c r="L449" s="32"/>
      <c r="Z449" s="33"/>
      <c r="AA449" s="33"/>
      <c r="AC449" s="34"/>
    </row>
    <row r="450" spans="3:29" ht="12.75" x14ac:dyDescent="0.2">
      <c r="C450" s="31"/>
      <c r="G450" s="32"/>
      <c r="H450" s="32"/>
      <c r="I450" s="32"/>
      <c r="J450" s="32"/>
      <c r="K450" s="32"/>
      <c r="L450" s="32"/>
      <c r="Z450" s="33"/>
      <c r="AA450" s="33"/>
      <c r="AC450" s="34"/>
    </row>
    <row r="451" spans="3:29" ht="12.75" x14ac:dyDescent="0.2">
      <c r="C451" s="31"/>
      <c r="G451" s="32"/>
      <c r="H451" s="32"/>
      <c r="I451" s="32"/>
      <c r="J451" s="32"/>
      <c r="K451" s="32"/>
      <c r="L451" s="32"/>
      <c r="Z451" s="33"/>
      <c r="AA451" s="33"/>
      <c r="AC451" s="34"/>
    </row>
    <row r="452" spans="3:29" ht="12.75" x14ac:dyDescent="0.2">
      <c r="C452" s="31"/>
      <c r="G452" s="32"/>
      <c r="H452" s="32"/>
      <c r="I452" s="32"/>
      <c r="J452" s="32"/>
      <c r="K452" s="32"/>
      <c r="L452" s="32"/>
      <c r="Z452" s="33"/>
      <c r="AA452" s="33"/>
      <c r="AC452" s="34"/>
    </row>
    <row r="453" spans="3:29" ht="12.75" x14ac:dyDescent="0.2">
      <c r="C453" s="31"/>
      <c r="G453" s="32"/>
      <c r="H453" s="32"/>
      <c r="I453" s="32"/>
      <c r="J453" s="32"/>
      <c r="K453" s="32"/>
      <c r="L453" s="32"/>
      <c r="Z453" s="33"/>
      <c r="AA453" s="33"/>
      <c r="AC453" s="34"/>
    </row>
    <row r="454" spans="3:29" ht="12.75" x14ac:dyDescent="0.2">
      <c r="C454" s="31"/>
      <c r="G454" s="32"/>
      <c r="H454" s="32"/>
      <c r="I454" s="32"/>
      <c r="J454" s="32"/>
      <c r="K454" s="32"/>
      <c r="L454" s="32"/>
      <c r="Z454" s="33"/>
      <c r="AA454" s="33"/>
      <c r="AC454" s="34"/>
    </row>
    <row r="455" spans="3:29" ht="12.75" x14ac:dyDescent="0.2">
      <c r="C455" s="31"/>
      <c r="G455" s="32"/>
      <c r="H455" s="32"/>
      <c r="I455" s="32"/>
      <c r="J455" s="32"/>
      <c r="K455" s="32"/>
      <c r="L455" s="32"/>
      <c r="Z455" s="33"/>
      <c r="AA455" s="33"/>
      <c r="AC455" s="34"/>
    </row>
    <row r="456" spans="3:29" ht="12.75" x14ac:dyDescent="0.2">
      <c r="C456" s="31"/>
      <c r="G456" s="32"/>
      <c r="H456" s="32"/>
      <c r="I456" s="32"/>
      <c r="J456" s="32"/>
      <c r="K456" s="32"/>
      <c r="L456" s="32"/>
      <c r="Z456" s="33"/>
      <c r="AA456" s="33"/>
      <c r="AC456" s="34"/>
    </row>
    <row r="457" spans="3:29" ht="12.75" x14ac:dyDescent="0.2">
      <c r="C457" s="31"/>
      <c r="G457" s="32"/>
      <c r="H457" s="32"/>
      <c r="I457" s="32"/>
      <c r="J457" s="32"/>
      <c r="K457" s="32"/>
      <c r="L457" s="32"/>
      <c r="Z457" s="33"/>
      <c r="AA457" s="33"/>
      <c r="AC457" s="34"/>
    </row>
    <row r="458" spans="3:29" ht="12.75" x14ac:dyDescent="0.2">
      <c r="C458" s="31"/>
      <c r="G458" s="32"/>
      <c r="H458" s="32"/>
      <c r="I458" s="32"/>
      <c r="J458" s="32"/>
      <c r="K458" s="32"/>
      <c r="L458" s="32"/>
      <c r="Z458" s="33"/>
      <c r="AA458" s="33"/>
      <c r="AC458" s="34"/>
    </row>
    <row r="459" spans="3:29" ht="12.75" x14ac:dyDescent="0.2">
      <c r="C459" s="31"/>
      <c r="G459" s="32"/>
      <c r="H459" s="32"/>
      <c r="I459" s="32"/>
      <c r="J459" s="32"/>
      <c r="K459" s="32"/>
      <c r="L459" s="32"/>
      <c r="Z459" s="33"/>
      <c r="AA459" s="33"/>
      <c r="AC459" s="34"/>
    </row>
    <row r="460" spans="3:29" ht="12.75" x14ac:dyDescent="0.2">
      <c r="C460" s="31"/>
      <c r="G460" s="32"/>
      <c r="H460" s="32"/>
      <c r="I460" s="32"/>
      <c r="J460" s="32"/>
      <c r="K460" s="32"/>
      <c r="L460" s="32"/>
      <c r="Z460" s="33"/>
      <c r="AA460" s="33"/>
      <c r="AC460" s="34"/>
    </row>
    <row r="461" spans="3:29" ht="12.75" x14ac:dyDescent="0.2">
      <c r="C461" s="31"/>
      <c r="G461" s="32"/>
      <c r="H461" s="32"/>
      <c r="I461" s="32"/>
      <c r="J461" s="32"/>
      <c r="K461" s="32"/>
      <c r="L461" s="32"/>
      <c r="Z461" s="33"/>
      <c r="AA461" s="33"/>
      <c r="AC461" s="34"/>
    </row>
    <row r="462" spans="3:29" ht="12.75" x14ac:dyDescent="0.2">
      <c r="C462" s="31"/>
      <c r="G462" s="32"/>
      <c r="H462" s="32"/>
      <c r="I462" s="32"/>
      <c r="J462" s="32"/>
      <c r="K462" s="32"/>
      <c r="L462" s="32"/>
      <c r="Z462" s="33"/>
      <c r="AA462" s="33"/>
      <c r="AC462" s="34"/>
    </row>
    <row r="463" spans="3:29" ht="12.75" x14ac:dyDescent="0.2">
      <c r="C463" s="31"/>
      <c r="G463" s="32"/>
      <c r="H463" s="32"/>
      <c r="I463" s="32"/>
      <c r="J463" s="32"/>
      <c r="K463" s="32"/>
      <c r="L463" s="32"/>
      <c r="Z463" s="33"/>
      <c r="AA463" s="33"/>
      <c r="AC463" s="34"/>
    </row>
    <row r="464" spans="3:29" ht="12.75" x14ac:dyDescent="0.2">
      <c r="C464" s="31"/>
      <c r="G464" s="32"/>
      <c r="H464" s="32"/>
      <c r="I464" s="32"/>
      <c r="J464" s="32"/>
      <c r="K464" s="32"/>
      <c r="L464" s="32"/>
      <c r="Z464" s="33"/>
      <c r="AA464" s="33"/>
      <c r="AC464" s="34"/>
    </row>
    <row r="465" spans="3:29" ht="12.75" x14ac:dyDescent="0.2">
      <c r="C465" s="31"/>
      <c r="G465" s="32"/>
      <c r="H465" s="32"/>
      <c r="I465" s="32"/>
      <c r="J465" s="32"/>
      <c r="K465" s="32"/>
      <c r="L465" s="32"/>
      <c r="Z465" s="33"/>
      <c r="AA465" s="33"/>
      <c r="AC465" s="34"/>
    </row>
    <row r="466" spans="3:29" ht="12.75" x14ac:dyDescent="0.2">
      <c r="C466" s="31"/>
      <c r="G466" s="32"/>
      <c r="H466" s="32"/>
      <c r="I466" s="32"/>
      <c r="J466" s="32"/>
      <c r="K466" s="32"/>
      <c r="L466" s="32"/>
      <c r="Z466" s="33"/>
      <c r="AA466" s="33"/>
      <c r="AC466" s="34"/>
    </row>
    <row r="467" spans="3:29" ht="12.75" x14ac:dyDescent="0.2">
      <c r="C467" s="31"/>
      <c r="G467" s="32"/>
      <c r="H467" s="32"/>
      <c r="I467" s="32"/>
      <c r="J467" s="32"/>
      <c r="K467" s="32"/>
      <c r="L467" s="32"/>
      <c r="Z467" s="33"/>
      <c r="AA467" s="33"/>
      <c r="AC467" s="34"/>
    </row>
    <row r="468" spans="3:29" ht="12.75" x14ac:dyDescent="0.2">
      <c r="C468" s="31"/>
      <c r="G468" s="32"/>
      <c r="H468" s="32"/>
      <c r="I468" s="32"/>
      <c r="J468" s="32"/>
      <c r="K468" s="32"/>
      <c r="L468" s="32"/>
      <c r="Z468" s="33"/>
      <c r="AA468" s="33"/>
      <c r="AC468" s="34"/>
    </row>
    <row r="469" spans="3:29" ht="12.75" x14ac:dyDescent="0.2">
      <c r="C469" s="31"/>
      <c r="G469" s="32"/>
      <c r="H469" s="32"/>
      <c r="I469" s="32"/>
      <c r="J469" s="32"/>
      <c r="K469" s="32"/>
      <c r="L469" s="32"/>
      <c r="Z469" s="33"/>
      <c r="AA469" s="33"/>
      <c r="AC469" s="34"/>
    </row>
    <row r="470" spans="3:29" ht="12.75" x14ac:dyDescent="0.2">
      <c r="C470" s="31"/>
      <c r="G470" s="32"/>
      <c r="H470" s="32"/>
      <c r="I470" s="32"/>
      <c r="J470" s="32"/>
      <c r="K470" s="32"/>
      <c r="L470" s="32"/>
      <c r="Z470" s="33"/>
      <c r="AA470" s="33"/>
      <c r="AC470" s="34"/>
    </row>
    <row r="471" spans="3:29" ht="12.75" x14ac:dyDescent="0.2">
      <c r="C471" s="31"/>
      <c r="G471" s="32"/>
      <c r="H471" s="32"/>
      <c r="I471" s="32"/>
      <c r="J471" s="32"/>
      <c r="K471" s="32"/>
      <c r="L471" s="32"/>
      <c r="Z471" s="33"/>
      <c r="AA471" s="33"/>
      <c r="AC471" s="34"/>
    </row>
    <row r="472" spans="3:29" ht="12.75" x14ac:dyDescent="0.2">
      <c r="C472" s="31"/>
      <c r="G472" s="32"/>
      <c r="H472" s="32"/>
      <c r="I472" s="32"/>
      <c r="J472" s="32"/>
      <c r="K472" s="32"/>
      <c r="L472" s="32"/>
      <c r="Z472" s="33"/>
      <c r="AA472" s="33"/>
      <c r="AC472" s="34"/>
    </row>
    <row r="473" spans="3:29" ht="12.75" x14ac:dyDescent="0.2">
      <c r="C473" s="31"/>
      <c r="G473" s="32"/>
      <c r="H473" s="32"/>
      <c r="I473" s="32"/>
      <c r="J473" s="32"/>
      <c r="K473" s="32"/>
      <c r="L473" s="32"/>
      <c r="Z473" s="33"/>
      <c r="AA473" s="33"/>
      <c r="AC473" s="34"/>
    </row>
    <row r="474" spans="3:29" ht="12.75" x14ac:dyDescent="0.2">
      <c r="C474" s="31"/>
      <c r="G474" s="32"/>
      <c r="H474" s="32"/>
      <c r="I474" s="32"/>
      <c r="J474" s="32"/>
      <c r="K474" s="32"/>
      <c r="L474" s="32"/>
      <c r="Z474" s="33"/>
      <c r="AA474" s="33"/>
      <c r="AC474" s="34"/>
    </row>
    <row r="475" spans="3:29" ht="12.75" x14ac:dyDescent="0.2">
      <c r="C475" s="31"/>
      <c r="G475" s="32"/>
      <c r="H475" s="32"/>
      <c r="I475" s="32"/>
      <c r="J475" s="32"/>
      <c r="K475" s="32"/>
      <c r="L475" s="32"/>
      <c r="Z475" s="33"/>
      <c r="AA475" s="33"/>
      <c r="AC475" s="34"/>
    </row>
    <row r="476" spans="3:29" ht="12.75" x14ac:dyDescent="0.2">
      <c r="C476" s="31"/>
      <c r="G476" s="32"/>
      <c r="H476" s="32"/>
      <c r="I476" s="32"/>
      <c r="J476" s="32"/>
      <c r="K476" s="32"/>
      <c r="L476" s="32"/>
      <c r="Z476" s="33"/>
      <c r="AA476" s="33"/>
      <c r="AC476" s="34"/>
    </row>
    <row r="477" spans="3:29" ht="12.75" x14ac:dyDescent="0.2">
      <c r="C477" s="31"/>
      <c r="G477" s="32"/>
      <c r="H477" s="32"/>
      <c r="I477" s="32"/>
      <c r="J477" s="32"/>
      <c r="K477" s="32"/>
      <c r="L477" s="32"/>
      <c r="Z477" s="33"/>
      <c r="AA477" s="33"/>
      <c r="AC477" s="34"/>
    </row>
    <row r="478" spans="3:29" ht="12.75" x14ac:dyDescent="0.2">
      <c r="C478" s="31"/>
      <c r="G478" s="32"/>
      <c r="H478" s="32"/>
      <c r="I478" s="32"/>
      <c r="J478" s="32"/>
      <c r="K478" s="32"/>
      <c r="L478" s="32"/>
      <c r="Z478" s="33"/>
      <c r="AA478" s="33"/>
      <c r="AC478" s="34"/>
    </row>
    <row r="479" spans="3:29" ht="12.75" x14ac:dyDescent="0.2">
      <c r="C479" s="31"/>
      <c r="G479" s="32"/>
      <c r="H479" s="32"/>
      <c r="I479" s="32"/>
      <c r="J479" s="32"/>
      <c r="K479" s="32"/>
      <c r="L479" s="32"/>
      <c r="Z479" s="33"/>
      <c r="AA479" s="33"/>
      <c r="AC479" s="34"/>
    </row>
    <row r="480" spans="3:29" ht="12.75" x14ac:dyDescent="0.2">
      <c r="C480" s="31"/>
      <c r="G480" s="32"/>
      <c r="H480" s="32"/>
      <c r="I480" s="32"/>
      <c r="J480" s="32"/>
      <c r="K480" s="32"/>
      <c r="L480" s="32"/>
      <c r="Z480" s="33"/>
      <c r="AA480" s="33"/>
      <c r="AC480" s="34"/>
    </row>
    <row r="481" spans="3:29" ht="12.75" x14ac:dyDescent="0.2">
      <c r="C481" s="31"/>
      <c r="G481" s="32"/>
      <c r="H481" s="32"/>
      <c r="I481" s="32"/>
      <c r="J481" s="32"/>
      <c r="K481" s="32"/>
      <c r="L481" s="32"/>
      <c r="Z481" s="33"/>
      <c r="AA481" s="33"/>
      <c r="AC481" s="34"/>
    </row>
    <row r="482" spans="3:29" ht="12.75" x14ac:dyDescent="0.2">
      <c r="C482" s="31"/>
      <c r="G482" s="32"/>
      <c r="H482" s="32"/>
      <c r="I482" s="32"/>
      <c r="J482" s="32"/>
      <c r="K482" s="32"/>
      <c r="L482" s="32"/>
      <c r="Z482" s="33"/>
      <c r="AA482" s="33"/>
      <c r="AC482" s="34"/>
    </row>
    <row r="483" spans="3:29" ht="12.75" x14ac:dyDescent="0.2">
      <c r="C483" s="31"/>
      <c r="G483" s="32"/>
      <c r="H483" s="32"/>
      <c r="I483" s="32"/>
      <c r="J483" s="32"/>
      <c r="K483" s="32"/>
      <c r="L483" s="32"/>
      <c r="Z483" s="33"/>
      <c r="AA483" s="33"/>
      <c r="AC483" s="34"/>
    </row>
    <row r="484" spans="3:29" ht="12.75" x14ac:dyDescent="0.2">
      <c r="C484" s="31"/>
      <c r="G484" s="32"/>
      <c r="H484" s="32"/>
      <c r="I484" s="32"/>
      <c r="J484" s="32"/>
      <c r="K484" s="32"/>
      <c r="L484" s="32"/>
      <c r="Z484" s="33"/>
      <c r="AA484" s="33"/>
      <c r="AC484" s="34"/>
    </row>
    <row r="485" spans="3:29" ht="12.75" x14ac:dyDescent="0.2">
      <c r="C485" s="31"/>
      <c r="G485" s="32"/>
      <c r="H485" s="32"/>
      <c r="I485" s="32"/>
      <c r="J485" s="32"/>
      <c r="K485" s="32"/>
      <c r="L485" s="32"/>
      <c r="Z485" s="33"/>
      <c r="AA485" s="33"/>
      <c r="AC485" s="34"/>
    </row>
    <row r="486" spans="3:29" ht="12.75" x14ac:dyDescent="0.2">
      <c r="C486" s="31"/>
      <c r="G486" s="32"/>
      <c r="H486" s="32"/>
      <c r="I486" s="32"/>
      <c r="J486" s="32"/>
      <c r="K486" s="32"/>
      <c r="L486" s="32"/>
      <c r="Z486" s="33"/>
      <c r="AA486" s="33"/>
      <c r="AC486" s="34"/>
    </row>
    <row r="487" spans="3:29" ht="12.75" x14ac:dyDescent="0.2">
      <c r="C487" s="31"/>
      <c r="G487" s="32"/>
      <c r="H487" s="32"/>
      <c r="I487" s="32"/>
      <c r="J487" s="32"/>
      <c r="K487" s="32"/>
      <c r="L487" s="32"/>
      <c r="Z487" s="33"/>
      <c r="AA487" s="33"/>
      <c r="AC487" s="34"/>
    </row>
    <row r="488" spans="3:29" ht="12.75" x14ac:dyDescent="0.2">
      <c r="C488" s="31"/>
      <c r="G488" s="32"/>
      <c r="H488" s="32"/>
      <c r="I488" s="32"/>
      <c r="J488" s="32"/>
      <c r="K488" s="32"/>
      <c r="L488" s="32"/>
      <c r="Z488" s="33"/>
      <c r="AA488" s="33"/>
      <c r="AC488" s="34"/>
    </row>
    <row r="489" spans="3:29" ht="12.75" x14ac:dyDescent="0.2">
      <c r="C489" s="31"/>
      <c r="G489" s="32"/>
      <c r="H489" s="32"/>
      <c r="I489" s="32"/>
      <c r="J489" s="32"/>
      <c r="K489" s="32"/>
      <c r="L489" s="32"/>
      <c r="Z489" s="33"/>
      <c r="AA489" s="33"/>
      <c r="AC489" s="34"/>
    </row>
    <row r="490" spans="3:29" ht="12.75" x14ac:dyDescent="0.2">
      <c r="C490" s="31"/>
      <c r="G490" s="32"/>
      <c r="H490" s="32"/>
      <c r="I490" s="32"/>
      <c r="J490" s="32"/>
      <c r="K490" s="32"/>
      <c r="L490" s="32"/>
      <c r="Z490" s="33"/>
      <c r="AA490" s="33"/>
      <c r="AC490" s="34"/>
    </row>
    <row r="491" spans="3:29" ht="12.75" x14ac:dyDescent="0.2">
      <c r="C491" s="31"/>
      <c r="G491" s="32"/>
      <c r="H491" s="32"/>
      <c r="I491" s="32"/>
      <c r="J491" s="32"/>
      <c r="K491" s="32"/>
      <c r="L491" s="32"/>
      <c r="Z491" s="33"/>
      <c r="AA491" s="33"/>
      <c r="AC491" s="34"/>
    </row>
    <row r="492" spans="3:29" ht="12.75" x14ac:dyDescent="0.2">
      <c r="C492" s="31"/>
      <c r="G492" s="32"/>
      <c r="H492" s="32"/>
      <c r="I492" s="32"/>
      <c r="J492" s="32"/>
      <c r="K492" s="32"/>
      <c r="L492" s="32"/>
      <c r="Z492" s="33"/>
      <c r="AA492" s="33"/>
      <c r="AC492" s="34"/>
    </row>
    <row r="493" spans="3:29" ht="12.75" x14ac:dyDescent="0.2">
      <c r="C493" s="31"/>
      <c r="G493" s="32"/>
      <c r="H493" s="32"/>
      <c r="I493" s="32"/>
      <c r="J493" s="32"/>
      <c r="K493" s="32"/>
      <c r="L493" s="32"/>
      <c r="Z493" s="33"/>
      <c r="AA493" s="33"/>
      <c r="AC493" s="34"/>
    </row>
    <row r="494" spans="3:29" ht="12.75" x14ac:dyDescent="0.2">
      <c r="C494" s="31"/>
      <c r="G494" s="32"/>
      <c r="H494" s="32"/>
      <c r="I494" s="32"/>
      <c r="J494" s="32"/>
      <c r="K494" s="32"/>
      <c r="L494" s="32"/>
      <c r="Z494" s="33"/>
      <c r="AA494" s="33"/>
      <c r="AC494" s="34"/>
    </row>
    <row r="495" spans="3:29" ht="12.75" x14ac:dyDescent="0.2">
      <c r="C495" s="31"/>
      <c r="G495" s="32"/>
      <c r="H495" s="32"/>
      <c r="I495" s="32"/>
      <c r="J495" s="32"/>
      <c r="K495" s="32"/>
      <c r="L495" s="32"/>
      <c r="Z495" s="33"/>
      <c r="AA495" s="33"/>
      <c r="AC495" s="34"/>
    </row>
    <row r="496" spans="3:29" ht="12.75" x14ac:dyDescent="0.2">
      <c r="C496" s="31"/>
      <c r="G496" s="32"/>
      <c r="H496" s="32"/>
      <c r="I496" s="32"/>
      <c r="J496" s="32"/>
      <c r="K496" s="32"/>
      <c r="L496" s="32"/>
      <c r="Z496" s="33"/>
      <c r="AA496" s="33"/>
      <c r="AC496" s="34"/>
    </row>
    <row r="497" spans="3:29" ht="12.75" x14ac:dyDescent="0.2">
      <c r="C497" s="31"/>
      <c r="G497" s="32"/>
      <c r="H497" s="32"/>
      <c r="I497" s="32"/>
      <c r="J497" s="32"/>
      <c r="K497" s="32"/>
      <c r="L497" s="32"/>
      <c r="Z497" s="33"/>
      <c r="AA497" s="33"/>
      <c r="AC497" s="34"/>
    </row>
    <row r="498" spans="3:29" ht="12.75" x14ac:dyDescent="0.2">
      <c r="C498" s="31"/>
      <c r="G498" s="32"/>
      <c r="H498" s="32"/>
      <c r="I498" s="32"/>
      <c r="J498" s="32"/>
      <c r="K498" s="32"/>
      <c r="L498" s="32"/>
      <c r="Z498" s="33"/>
      <c r="AA498" s="33"/>
      <c r="AC498" s="34"/>
    </row>
    <row r="499" spans="3:29" ht="12.75" x14ac:dyDescent="0.2">
      <c r="C499" s="31"/>
      <c r="G499" s="32"/>
      <c r="H499" s="32"/>
      <c r="I499" s="32"/>
      <c r="J499" s="32"/>
      <c r="K499" s="32"/>
      <c r="L499" s="32"/>
      <c r="Z499" s="33"/>
      <c r="AA499" s="33"/>
      <c r="AC499" s="34"/>
    </row>
    <row r="500" spans="3:29" ht="12.75" x14ac:dyDescent="0.2">
      <c r="C500" s="31"/>
      <c r="G500" s="32"/>
      <c r="H500" s="32"/>
      <c r="I500" s="32"/>
      <c r="J500" s="32"/>
      <c r="K500" s="32"/>
      <c r="L500" s="32"/>
      <c r="Z500" s="33"/>
      <c r="AA500" s="33"/>
      <c r="AC500" s="34"/>
    </row>
    <row r="501" spans="3:29" ht="12.75" x14ac:dyDescent="0.2">
      <c r="C501" s="31"/>
      <c r="G501" s="32"/>
      <c r="H501" s="32"/>
      <c r="I501" s="32"/>
      <c r="J501" s="32"/>
      <c r="K501" s="32"/>
      <c r="L501" s="32"/>
      <c r="Z501" s="33"/>
      <c r="AA501" s="33"/>
      <c r="AC501" s="34"/>
    </row>
    <row r="502" spans="3:29" ht="12.75" x14ac:dyDescent="0.2">
      <c r="C502" s="31"/>
      <c r="G502" s="32"/>
      <c r="H502" s="32"/>
      <c r="I502" s="32"/>
      <c r="J502" s="32"/>
      <c r="K502" s="32"/>
      <c r="L502" s="32"/>
      <c r="Z502" s="33"/>
      <c r="AA502" s="33"/>
      <c r="AC502" s="34"/>
    </row>
    <row r="503" spans="3:29" ht="12.75" x14ac:dyDescent="0.2">
      <c r="C503" s="31"/>
      <c r="G503" s="32"/>
      <c r="H503" s="32"/>
      <c r="I503" s="32"/>
      <c r="J503" s="32"/>
      <c r="K503" s="32"/>
      <c r="L503" s="32"/>
      <c r="Z503" s="33"/>
      <c r="AA503" s="33"/>
      <c r="AC503" s="34"/>
    </row>
    <row r="504" spans="3:29" ht="12.75" x14ac:dyDescent="0.2">
      <c r="C504" s="31"/>
      <c r="G504" s="32"/>
      <c r="H504" s="32"/>
      <c r="I504" s="32"/>
      <c r="J504" s="32"/>
      <c r="K504" s="32"/>
      <c r="L504" s="32"/>
      <c r="Z504" s="33"/>
      <c r="AA504" s="33"/>
      <c r="AC504" s="34"/>
    </row>
    <row r="505" spans="3:29" ht="12.75" x14ac:dyDescent="0.2">
      <c r="C505" s="31"/>
      <c r="G505" s="32"/>
      <c r="H505" s="32"/>
      <c r="I505" s="32"/>
      <c r="J505" s="32"/>
      <c r="K505" s="32"/>
      <c r="L505" s="32"/>
      <c r="Z505" s="33"/>
      <c r="AA505" s="33"/>
      <c r="AC505" s="34"/>
    </row>
    <row r="506" spans="3:29" ht="12.75" x14ac:dyDescent="0.2">
      <c r="C506" s="31"/>
      <c r="G506" s="32"/>
      <c r="H506" s="32"/>
      <c r="I506" s="32"/>
      <c r="J506" s="32"/>
      <c r="K506" s="32"/>
      <c r="L506" s="32"/>
      <c r="Z506" s="33"/>
      <c r="AA506" s="33"/>
      <c r="AC506" s="34"/>
    </row>
    <row r="507" spans="3:29" ht="12.75" x14ac:dyDescent="0.2">
      <c r="C507" s="31"/>
      <c r="G507" s="32"/>
      <c r="H507" s="32"/>
      <c r="I507" s="32"/>
      <c r="J507" s="32"/>
      <c r="K507" s="32"/>
      <c r="L507" s="32"/>
      <c r="Z507" s="33"/>
      <c r="AA507" s="33"/>
      <c r="AC507" s="34"/>
    </row>
    <row r="508" spans="3:29" ht="12.75" x14ac:dyDescent="0.2">
      <c r="C508" s="31"/>
      <c r="G508" s="32"/>
      <c r="H508" s="32"/>
      <c r="I508" s="32"/>
      <c r="J508" s="32"/>
      <c r="K508" s="32"/>
      <c r="L508" s="32"/>
      <c r="Z508" s="33"/>
      <c r="AA508" s="33"/>
      <c r="AC508" s="34"/>
    </row>
    <row r="509" spans="3:29" ht="12.75" x14ac:dyDescent="0.2">
      <c r="C509" s="31"/>
      <c r="G509" s="32"/>
      <c r="H509" s="32"/>
      <c r="I509" s="32"/>
      <c r="J509" s="32"/>
      <c r="K509" s="32"/>
      <c r="L509" s="32"/>
      <c r="Z509" s="33"/>
      <c r="AA509" s="33"/>
      <c r="AC509" s="34"/>
    </row>
    <row r="510" spans="3:29" ht="12.75" x14ac:dyDescent="0.2">
      <c r="C510" s="31"/>
      <c r="G510" s="32"/>
      <c r="H510" s="32"/>
      <c r="I510" s="32"/>
      <c r="J510" s="32"/>
      <c r="K510" s="32"/>
      <c r="L510" s="32"/>
      <c r="Z510" s="33"/>
      <c r="AA510" s="33"/>
      <c r="AC510" s="34"/>
    </row>
    <row r="511" spans="3:29" ht="12.75" x14ac:dyDescent="0.2">
      <c r="C511" s="31"/>
      <c r="G511" s="32"/>
      <c r="H511" s="32"/>
      <c r="I511" s="32"/>
      <c r="J511" s="32"/>
      <c r="K511" s="32"/>
      <c r="L511" s="32"/>
      <c r="Z511" s="33"/>
      <c r="AA511" s="33"/>
      <c r="AC511" s="34"/>
    </row>
    <row r="512" spans="3:29" ht="12.75" x14ac:dyDescent="0.2">
      <c r="C512" s="31"/>
      <c r="G512" s="32"/>
      <c r="H512" s="32"/>
      <c r="I512" s="32"/>
      <c r="J512" s="32"/>
      <c r="K512" s="32"/>
      <c r="L512" s="32"/>
      <c r="Z512" s="33"/>
      <c r="AA512" s="33"/>
      <c r="AC512" s="34"/>
    </row>
    <row r="513" spans="3:29" ht="12.75" x14ac:dyDescent="0.2">
      <c r="C513" s="31"/>
      <c r="G513" s="32"/>
      <c r="H513" s="32"/>
      <c r="I513" s="32"/>
      <c r="J513" s="32"/>
      <c r="K513" s="32"/>
      <c r="L513" s="32"/>
      <c r="Z513" s="33"/>
      <c r="AA513" s="33"/>
      <c r="AC513" s="34"/>
    </row>
    <row r="514" spans="3:29" ht="12.75" x14ac:dyDescent="0.2">
      <c r="C514" s="31"/>
      <c r="G514" s="32"/>
      <c r="H514" s="32"/>
      <c r="I514" s="32"/>
      <c r="J514" s="32"/>
      <c r="K514" s="32"/>
      <c r="L514" s="32"/>
      <c r="Z514" s="33"/>
      <c r="AA514" s="33"/>
      <c r="AC514" s="34"/>
    </row>
    <row r="515" spans="3:29" ht="12.75" x14ac:dyDescent="0.2">
      <c r="C515" s="31"/>
      <c r="G515" s="32"/>
      <c r="H515" s="32"/>
      <c r="I515" s="32"/>
      <c r="J515" s="32"/>
      <c r="K515" s="32"/>
      <c r="L515" s="32"/>
      <c r="Z515" s="33"/>
      <c r="AA515" s="33"/>
      <c r="AC515" s="34"/>
    </row>
    <row r="516" spans="3:29" ht="12.75" x14ac:dyDescent="0.2">
      <c r="C516" s="31"/>
      <c r="G516" s="32"/>
      <c r="H516" s="32"/>
      <c r="I516" s="32"/>
      <c r="J516" s="32"/>
      <c r="K516" s="32"/>
      <c r="L516" s="32"/>
      <c r="Z516" s="33"/>
      <c r="AA516" s="33"/>
      <c r="AC516" s="34"/>
    </row>
    <row r="517" spans="3:29" ht="12.75" x14ac:dyDescent="0.2">
      <c r="C517" s="31"/>
      <c r="G517" s="32"/>
      <c r="H517" s="32"/>
      <c r="I517" s="32"/>
      <c r="J517" s="32"/>
      <c r="K517" s="32"/>
      <c r="L517" s="32"/>
      <c r="Z517" s="33"/>
      <c r="AA517" s="33"/>
      <c r="AC517" s="34"/>
    </row>
    <row r="518" spans="3:29" ht="12.75" x14ac:dyDescent="0.2">
      <c r="C518" s="31"/>
      <c r="G518" s="32"/>
      <c r="H518" s="32"/>
      <c r="I518" s="32"/>
      <c r="J518" s="32"/>
      <c r="K518" s="32"/>
      <c r="L518" s="32"/>
      <c r="Z518" s="33"/>
      <c r="AA518" s="33"/>
      <c r="AC518" s="34"/>
    </row>
    <row r="519" spans="3:29" ht="12.75" x14ac:dyDescent="0.2">
      <c r="C519" s="31"/>
      <c r="G519" s="32"/>
      <c r="H519" s="32"/>
      <c r="I519" s="32"/>
      <c r="J519" s="32"/>
      <c r="K519" s="32"/>
      <c r="L519" s="32"/>
      <c r="Z519" s="33"/>
      <c r="AA519" s="33"/>
      <c r="AC519" s="34"/>
    </row>
    <row r="520" spans="3:29" ht="12.75" x14ac:dyDescent="0.2">
      <c r="C520" s="31"/>
      <c r="G520" s="32"/>
      <c r="H520" s="32"/>
      <c r="I520" s="32"/>
      <c r="J520" s="32"/>
      <c r="K520" s="32"/>
      <c r="L520" s="32"/>
      <c r="Z520" s="33"/>
      <c r="AA520" s="33"/>
      <c r="AC520" s="34"/>
    </row>
    <row r="521" spans="3:29" ht="12.75" x14ac:dyDescent="0.2">
      <c r="C521" s="31"/>
      <c r="G521" s="32"/>
      <c r="H521" s="32"/>
      <c r="I521" s="32"/>
      <c r="J521" s="32"/>
      <c r="K521" s="32"/>
      <c r="L521" s="32"/>
      <c r="Z521" s="33"/>
      <c r="AA521" s="33"/>
      <c r="AC521" s="34"/>
    </row>
    <row r="522" spans="3:29" ht="12.75" x14ac:dyDescent="0.2">
      <c r="C522" s="31"/>
      <c r="G522" s="32"/>
      <c r="H522" s="32"/>
      <c r="I522" s="32"/>
      <c r="J522" s="32"/>
      <c r="K522" s="32"/>
      <c r="L522" s="32"/>
      <c r="Z522" s="33"/>
      <c r="AA522" s="33"/>
      <c r="AC522" s="34"/>
    </row>
    <row r="523" spans="3:29" ht="12.75" x14ac:dyDescent="0.2">
      <c r="C523" s="31"/>
      <c r="G523" s="32"/>
      <c r="H523" s="32"/>
      <c r="I523" s="32"/>
      <c r="J523" s="32"/>
      <c r="K523" s="32"/>
      <c r="L523" s="32"/>
      <c r="Z523" s="33"/>
      <c r="AA523" s="33"/>
      <c r="AC523" s="34"/>
    </row>
    <row r="524" spans="3:29" ht="12.75" x14ac:dyDescent="0.2">
      <c r="C524" s="31"/>
      <c r="G524" s="32"/>
      <c r="H524" s="32"/>
      <c r="I524" s="32"/>
      <c r="J524" s="32"/>
      <c r="K524" s="32"/>
      <c r="L524" s="32"/>
      <c r="Z524" s="33"/>
      <c r="AA524" s="33"/>
      <c r="AC524" s="34"/>
    </row>
    <row r="525" spans="3:29" ht="12.75" x14ac:dyDescent="0.2">
      <c r="C525" s="31"/>
      <c r="G525" s="32"/>
      <c r="H525" s="32"/>
      <c r="I525" s="32"/>
      <c r="J525" s="32"/>
      <c r="K525" s="32"/>
      <c r="L525" s="32"/>
      <c r="Z525" s="33"/>
      <c r="AA525" s="33"/>
      <c r="AC525" s="34"/>
    </row>
    <row r="526" spans="3:29" ht="12.75" x14ac:dyDescent="0.2">
      <c r="C526" s="31"/>
      <c r="G526" s="32"/>
      <c r="H526" s="32"/>
      <c r="I526" s="32"/>
      <c r="J526" s="32"/>
      <c r="K526" s="32"/>
      <c r="L526" s="32"/>
      <c r="Z526" s="33"/>
      <c r="AA526" s="33"/>
      <c r="AC526" s="34"/>
    </row>
    <row r="527" spans="3:29" ht="12.75" x14ac:dyDescent="0.2">
      <c r="C527" s="31"/>
      <c r="G527" s="32"/>
      <c r="H527" s="32"/>
      <c r="I527" s="32"/>
      <c r="J527" s="32"/>
      <c r="K527" s="32"/>
      <c r="L527" s="32"/>
      <c r="Z527" s="33"/>
      <c r="AA527" s="33"/>
      <c r="AC527" s="34"/>
    </row>
    <row r="528" spans="3:29" ht="12.75" x14ac:dyDescent="0.2">
      <c r="C528" s="31"/>
      <c r="G528" s="32"/>
      <c r="H528" s="32"/>
      <c r="I528" s="32"/>
      <c r="J528" s="32"/>
      <c r="K528" s="32"/>
      <c r="L528" s="32"/>
      <c r="Z528" s="33"/>
      <c r="AA528" s="33"/>
      <c r="AC528" s="34"/>
    </row>
    <row r="529" spans="3:29" ht="12.75" x14ac:dyDescent="0.2">
      <c r="C529" s="31"/>
      <c r="G529" s="32"/>
      <c r="H529" s="32"/>
      <c r="I529" s="32"/>
      <c r="J529" s="32"/>
      <c r="K529" s="32"/>
      <c r="L529" s="32"/>
      <c r="Z529" s="33"/>
      <c r="AA529" s="33"/>
      <c r="AC529" s="34"/>
    </row>
    <row r="530" spans="3:29" ht="12.75" x14ac:dyDescent="0.2">
      <c r="C530" s="31"/>
      <c r="G530" s="32"/>
      <c r="H530" s="32"/>
      <c r="I530" s="32"/>
      <c r="J530" s="32"/>
      <c r="K530" s="32"/>
      <c r="L530" s="32"/>
      <c r="Z530" s="33"/>
      <c r="AA530" s="33"/>
      <c r="AC530" s="34"/>
    </row>
    <row r="531" spans="3:29" ht="12.75" x14ac:dyDescent="0.2">
      <c r="C531" s="31"/>
      <c r="G531" s="32"/>
      <c r="H531" s="32"/>
      <c r="I531" s="32"/>
      <c r="J531" s="32"/>
      <c r="K531" s="32"/>
      <c r="L531" s="32"/>
      <c r="Z531" s="33"/>
      <c r="AA531" s="33"/>
      <c r="AC531" s="34"/>
    </row>
    <row r="532" spans="3:29" ht="12.75" x14ac:dyDescent="0.2">
      <c r="C532" s="31"/>
      <c r="G532" s="32"/>
      <c r="H532" s="32"/>
      <c r="I532" s="32"/>
      <c r="J532" s="32"/>
      <c r="K532" s="32"/>
      <c r="L532" s="32"/>
      <c r="Z532" s="33"/>
      <c r="AA532" s="33"/>
      <c r="AC532" s="34"/>
    </row>
    <row r="533" spans="3:29" ht="12.75" x14ac:dyDescent="0.2">
      <c r="C533" s="31"/>
      <c r="G533" s="32"/>
      <c r="H533" s="32"/>
      <c r="I533" s="32"/>
      <c r="J533" s="32"/>
      <c r="K533" s="32"/>
      <c r="L533" s="32"/>
      <c r="Z533" s="33"/>
      <c r="AA533" s="33"/>
      <c r="AC533" s="34"/>
    </row>
    <row r="534" spans="3:29" ht="12.75" x14ac:dyDescent="0.2">
      <c r="C534" s="31"/>
      <c r="G534" s="32"/>
      <c r="H534" s="32"/>
      <c r="I534" s="32"/>
      <c r="J534" s="32"/>
      <c r="K534" s="32"/>
      <c r="L534" s="32"/>
      <c r="Z534" s="33"/>
      <c r="AA534" s="33"/>
      <c r="AC534" s="34"/>
    </row>
    <row r="535" spans="3:29" ht="12.75" x14ac:dyDescent="0.2">
      <c r="C535" s="31"/>
      <c r="G535" s="32"/>
      <c r="H535" s="32"/>
      <c r="I535" s="32"/>
      <c r="J535" s="32"/>
      <c r="K535" s="32"/>
      <c r="L535" s="32"/>
      <c r="Z535" s="33"/>
      <c r="AA535" s="33"/>
      <c r="AC535" s="34"/>
    </row>
    <row r="536" spans="3:29" ht="12.75" x14ac:dyDescent="0.2">
      <c r="C536" s="31"/>
      <c r="G536" s="32"/>
      <c r="H536" s="32"/>
      <c r="I536" s="32"/>
      <c r="J536" s="32"/>
      <c r="K536" s="32"/>
      <c r="L536" s="32"/>
      <c r="Z536" s="33"/>
      <c r="AA536" s="33"/>
      <c r="AC536" s="34"/>
    </row>
    <row r="537" spans="3:29" ht="12.75" x14ac:dyDescent="0.2">
      <c r="C537" s="31"/>
      <c r="G537" s="32"/>
      <c r="H537" s="32"/>
      <c r="I537" s="32"/>
      <c r="J537" s="32"/>
      <c r="K537" s="32"/>
      <c r="L537" s="32"/>
      <c r="Z537" s="33"/>
      <c r="AA537" s="33"/>
      <c r="AC537" s="34"/>
    </row>
    <row r="538" spans="3:29" ht="12.75" x14ac:dyDescent="0.2">
      <c r="C538" s="31"/>
      <c r="G538" s="32"/>
      <c r="H538" s="32"/>
      <c r="I538" s="32"/>
      <c r="J538" s="32"/>
      <c r="K538" s="32"/>
      <c r="L538" s="32"/>
      <c r="Z538" s="33"/>
      <c r="AA538" s="33"/>
      <c r="AC538" s="34"/>
    </row>
    <row r="539" spans="3:29" ht="12.75" x14ac:dyDescent="0.2">
      <c r="C539" s="31"/>
      <c r="G539" s="32"/>
      <c r="H539" s="32"/>
      <c r="I539" s="32"/>
      <c r="J539" s="32"/>
      <c r="K539" s="32"/>
      <c r="L539" s="32"/>
      <c r="Z539" s="33"/>
      <c r="AA539" s="33"/>
      <c r="AC539" s="34"/>
    </row>
    <row r="540" spans="3:29" ht="12.75" x14ac:dyDescent="0.2">
      <c r="C540" s="31"/>
      <c r="G540" s="32"/>
      <c r="H540" s="32"/>
      <c r="I540" s="32"/>
      <c r="J540" s="32"/>
      <c r="K540" s="32"/>
      <c r="L540" s="32"/>
      <c r="Z540" s="33"/>
      <c r="AA540" s="33"/>
      <c r="AC540" s="34"/>
    </row>
    <row r="541" spans="3:29" ht="12.75" x14ac:dyDescent="0.2">
      <c r="C541" s="31"/>
      <c r="G541" s="32"/>
      <c r="H541" s="32"/>
      <c r="I541" s="32"/>
      <c r="J541" s="32"/>
      <c r="K541" s="32"/>
      <c r="L541" s="32"/>
      <c r="Z541" s="33"/>
      <c r="AA541" s="33"/>
      <c r="AC541" s="34"/>
    </row>
    <row r="542" spans="3:29" ht="12.75" x14ac:dyDescent="0.2">
      <c r="C542" s="31"/>
      <c r="G542" s="32"/>
      <c r="H542" s="32"/>
      <c r="I542" s="32"/>
      <c r="J542" s="32"/>
      <c r="K542" s="32"/>
      <c r="L542" s="32"/>
      <c r="Z542" s="33"/>
      <c r="AA542" s="33"/>
      <c r="AC542" s="34"/>
    </row>
    <row r="543" spans="3:29" ht="12.75" x14ac:dyDescent="0.2">
      <c r="C543" s="31"/>
      <c r="G543" s="32"/>
      <c r="H543" s="32"/>
      <c r="I543" s="32"/>
      <c r="J543" s="32"/>
      <c r="K543" s="32"/>
      <c r="L543" s="32"/>
      <c r="Z543" s="33"/>
      <c r="AA543" s="33"/>
      <c r="AC543" s="34"/>
    </row>
    <row r="544" spans="3:29" ht="12.75" x14ac:dyDescent="0.2">
      <c r="C544" s="31"/>
      <c r="G544" s="32"/>
      <c r="H544" s="32"/>
      <c r="I544" s="32"/>
      <c r="J544" s="32"/>
      <c r="K544" s="32"/>
      <c r="L544" s="32"/>
      <c r="Z544" s="33"/>
      <c r="AA544" s="33"/>
      <c r="AC544" s="34"/>
    </row>
    <row r="545" spans="3:29" ht="12.75" x14ac:dyDescent="0.2">
      <c r="C545" s="31"/>
      <c r="G545" s="32"/>
      <c r="H545" s="32"/>
      <c r="I545" s="32"/>
      <c r="J545" s="32"/>
      <c r="K545" s="32"/>
      <c r="L545" s="32"/>
      <c r="Z545" s="33"/>
      <c r="AA545" s="33"/>
      <c r="AC545" s="34"/>
    </row>
    <row r="546" spans="3:29" ht="12.75" x14ac:dyDescent="0.2">
      <c r="C546" s="31"/>
      <c r="G546" s="32"/>
      <c r="H546" s="32"/>
      <c r="I546" s="32"/>
      <c r="J546" s="32"/>
      <c r="K546" s="32"/>
      <c r="L546" s="32"/>
      <c r="Z546" s="33"/>
      <c r="AA546" s="33"/>
      <c r="AC546" s="34"/>
    </row>
    <row r="547" spans="3:29" ht="12.75" x14ac:dyDescent="0.2">
      <c r="C547" s="31"/>
      <c r="G547" s="32"/>
      <c r="H547" s="32"/>
      <c r="I547" s="32"/>
      <c r="J547" s="32"/>
      <c r="K547" s="32"/>
      <c r="L547" s="32"/>
      <c r="Z547" s="33"/>
      <c r="AA547" s="33"/>
      <c r="AC547" s="34"/>
    </row>
    <row r="548" spans="3:29" ht="12.75" x14ac:dyDescent="0.2">
      <c r="C548" s="31"/>
      <c r="G548" s="32"/>
      <c r="H548" s="32"/>
      <c r="I548" s="32"/>
      <c r="J548" s="32"/>
      <c r="K548" s="32"/>
      <c r="L548" s="32"/>
      <c r="Z548" s="33"/>
      <c r="AA548" s="33"/>
      <c r="AC548" s="34"/>
    </row>
    <row r="549" spans="3:29" ht="12.75" x14ac:dyDescent="0.2">
      <c r="C549" s="31"/>
      <c r="G549" s="32"/>
      <c r="H549" s="32"/>
      <c r="I549" s="32"/>
      <c r="J549" s="32"/>
      <c r="K549" s="32"/>
      <c r="L549" s="32"/>
      <c r="Z549" s="33"/>
      <c r="AA549" s="33"/>
      <c r="AC549" s="34"/>
    </row>
    <row r="550" spans="3:29" ht="12.75" x14ac:dyDescent="0.2">
      <c r="C550" s="31"/>
      <c r="G550" s="32"/>
      <c r="H550" s="32"/>
      <c r="I550" s="32"/>
      <c r="J550" s="32"/>
      <c r="K550" s="32"/>
      <c r="L550" s="32"/>
      <c r="Z550" s="33"/>
      <c r="AA550" s="33"/>
      <c r="AC550" s="34"/>
    </row>
    <row r="551" spans="3:29" ht="12.75" x14ac:dyDescent="0.2">
      <c r="C551" s="31"/>
      <c r="G551" s="32"/>
      <c r="H551" s="32"/>
      <c r="I551" s="32"/>
      <c r="J551" s="32"/>
      <c r="K551" s="32"/>
      <c r="L551" s="32"/>
      <c r="Z551" s="33"/>
      <c r="AA551" s="33"/>
      <c r="AC551" s="34"/>
    </row>
    <row r="552" spans="3:29" ht="12.75" x14ac:dyDescent="0.2">
      <c r="C552" s="31"/>
      <c r="G552" s="32"/>
      <c r="H552" s="32"/>
      <c r="I552" s="32"/>
      <c r="J552" s="32"/>
      <c r="K552" s="32"/>
      <c r="L552" s="32"/>
      <c r="Z552" s="33"/>
      <c r="AA552" s="33"/>
      <c r="AC552" s="34"/>
    </row>
    <row r="553" spans="3:29" ht="12.75" x14ac:dyDescent="0.2">
      <c r="C553" s="31"/>
      <c r="G553" s="32"/>
      <c r="H553" s="32"/>
      <c r="I553" s="32"/>
      <c r="J553" s="32"/>
      <c r="K553" s="32"/>
      <c r="L553" s="32"/>
      <c r="Z553" s="33"/>
      <c r="AA553" s="33"/>
      <c r="AC553" s="34"/>
    </row>
    <row r="554" spans="3:29" ht="12.75" x14ac:dyDescent="0.2">
      <c r="C554" s="31"/>
      <c r="G554" s="32"/>
      <c r="H554" s="32"/>
      <c r="I554" s="32"/>
      <c r="J554" s="32"/>
      <c r="K554" s="32"/>
      <c r="L554" s="32"/>
      <c r="Z554" s="33"/>
      <c r="AA554" s="33"/>
      <c r="AC554" s="34"/>
    </row>
    <row r="555" spans="3:29" ht="12.75" x14ac:dyDescent="0.2">
      <c r="C555" s="31"/>
      <c r="G555" s="32"/>
      <c r="H555" s="32"/>
      <c r="I555" s="32"/>
      <c r="J555" s="32"/>
      <c r="K555" s="32"/>
      <c r="L555" s="32"/>
      <c r="Z555" s="33"/>
      <c r="AA555" s="33"/>
      <c r="AC555" s="34"/>
    </row>
    <row r="556" spans="3:29" ht="12.75" x14ac:dyDescent="0.2">
      <c r="C556" s="31"/>
      <c r="G556" s="32"/>
      <c r="H556" s="32"/>
      <c r="I556" s="32"/>
      <c r="J556" s="32"/>
      <c r="K556" s="32"/>
      <c r="L556" s="32"/>
      <c r="Z556" s="33"/>
      <c r="AA556" s="33"/>
      <c r="AC556" s="34"/>
    </row>
    <row r="557" spans="3:29" ht="12.75" x14ac:dyDescent="0.2">
      <c r="C557" s="31"/>
      <c r="G557" s="32"/>
      <c r="H557" s="32"/>
      <c r="I557" s="32"/>
      <c r="J557" s="32"/>
      <c r="K557" s="32"/>
      <c r="L557" s="32"/>
      <c r="Z557" s="33"/>
      <c r="AA557" s="33"/>
      <c r="AC557" s="34"/>
    </row>
    <row r="558" spans="3:29" ht="12.75" x14ac:dyDescent="0.2">
      <c r="C558" s="31"/>
      <c r="G558" s="32"/>
      <c r="H558" s="32"/>
      <c r="I558" s="32"/>
      <c r="J558" s="32"/>
      <c r="K558" s="32"/>
      <c r="L558" s="32"/>
      <c r="Z558" s="33"/>
      <c r="AA558" s="33"/>
      <c r="AC558" s="34"/>
    </row>
    <row r="559" spans="3:29" ht="12.75" x14ac:dyDescent="0.2">
      <c r="C559" s="31"/>
      <c r="G559" s="32"/>
      <c r="H559" s="32"/>
      <c r="I559" s="32"/>
      <c r="J559" s="32"/>
      <c r="K559" s="32"/>
      <c r="L559" s="32"/>
      <c r="Z559" s="33"/>
      <c r="AA559" s="33"/>
      <c r="AC559" s="34"/>
    </row>
    <row r="560" spans="3:29" ht="12.75" x14ac:dyDescent="0.2">
      <c r="C560" s="31"/>
      <c r="G560" s="32"/>
      <c r="H560" s="32"/>
      <c r="I560" s="32"/>
      <c r="J560" s="32"/>
      <c r="K560" s="32"/>
      <c r="L560" s="32"/>
      <c r="Z560" s="33"/>
      <c r="AA560" s="33"/>
      <c r="AC560" s="34"/>
    </row>
    <row r="561" spans="3:29" ht="12.75" x14ac:dyDescent="0.2">
      <c r="C561" s="31"/>
      <c r="G561" s="32"/>
      <c r="H561" s="32"/>
      <c r="I561" s="32"/>
      <c r="J561" s="32"/>
      <c r="K561" s="32"/>
      <c r="L561" s="32"/>
      <c r="Z561" s="33"/>
      <c r="AA561" s="33"/>
      <c r="AC561" s="34"/>
    </row>
    <row r="562" spans="3:29" ht="12.75" x14ac:dyDescent="0.2">
      <c r="C562" s="31"/>
      <c r="G562" s="32"/>
      <c r="H562" s="32"/>
      <c r="I562" s="32"/>
      <c r="J562" s="32"/>
      <c r="K562" s="32"/>
      <c r="L562" s="32"/>
      <c r="Z562" s="33"/>
      <c r="AA562" s="33"/>
      <c r="AC562" s="34"/>
    </row>
    <row r="563" spans="3:29" ht="12.75" x14ac:dyDescent="0.2">
      <c r="C563" s="31"/>
      <c r="G563" s="32"/>
      <c r="H563" s="32"/>
      <c r="I563" s="32"/>
      <c r="J563" s="32"/>
      <c r="K563" s="32"/>
      <c r="L563" s="32"/>
      <c r="Z563" s="33"/>
      <c r="AA563" s="33"/>
      <c r="AC563" s="34"/>
    </row>
    <row r="564" spans="3:29" ht="12.75" x14ac:dyDescent="0.2">
      <c r="C564" s="31"/>
      <c r="G564" s="32"/>
      <c r="H564" s="32"/>
      <c r="I564" s="32"/>
      <c r="J564" s="32"/>
      <c r="K564" s="32"/>
      <c r="L564" s="32"/>
      <c r="Z564" s="33"/>
      <c r="AA564" s="33"/>
      <c r="AC564" s="34"/>
    </row>
    <row r="565" spans="3:29" ht="12.75" x14ac:dyDescent="0.2">
      <c r="C565" s="31"/>
      <c r="G565" s="32"/>
      <c r="H565" s="32"/>
      <c r="I565" s="32"/>
      <c r="J565" s="32"/>
      <c r="K565" s="32"/>
      <c r="L565" s="32"/>
      <c r="Z565" s="33"/>
      <c r="AA565" s="33"/>
      <c r="AC565" s="34"/>
    </row>
    <row r="566" spans="3:29" ht="12.75" x14ac:dyDescent="0.2">
      <c r="C566" s="31"/>
      <c r="G566" s="32"/>
      <c r="H566" s="32"/>
      <c r="I566" s="32"/>
      <c r="J566" s="32"/>
      <c r="K566" s="32"/>
      <c r="L566" s="32"/>
      <c r="Z566" s="33"/>
      <c r="AA566" s="33"/>
      <c r="AC566" s="34"/>
    </row>
    <row r="567" spans="3:29" ht="12.75" x14ac:dyDescent="0.2">
      <c r="C567" s="31"/>
      <c r="G567" s="32"/>
      <c r="H567" s="32"/>
      <c r="I567" s="32"/>
      <c r="J567" s="32"/>
      <c r="K567" s="32"/>
      <c r="L567" s="32"/>
      <c r="Z567" s="33"/>
      <c r="AA567" s="33"/>
      <c r="AC567" s="34"/>
    </row>
    <row r="568" spans="3:29" ht="12.75" x14ac:dyDescent="0.2">
      <c r="C568" s="31"/>
      <c r="G568" s="32"/>
      <c r="H568" s="32"/>
      <c r="I568" s="32"/>
      <c r="J568" s="32"/>
      <c r="K568" s="32"/>
      <c r="L568" s="32"/>
      <c r="Z568" s="33"/>
      <c r="AA568" s="33"/>
      <c r="AC568" s="34"/>
    </row>
    <row r="569" spans="3:29" ht="12.75" x14ac:dyDescent="0.2">
      <c r="C569" s="31"/>
      <c r="G569" s="32"/>
      <c r="H569" s="32"/>
      <c r="I569" s="32"/>
      <c r="J569" s="32"/>
      <c r="K569" s="32"/>
      <c r="L569" s="32"/>
      <c r="Z569" s="33"/>
      <c r="AA569" s="33"/>
      <c r="AC569" s="34"/>
    </row>
    <row r="570" spans="3:29" ht="12.75" x14ac:dyDescent="0.2">
      <c r="C570" s="31"/>
      <c r="G570" s="32"/>
      <c r="H570" s="32"/>
      <c r="I570" s="32"/>
      <c r="J570" s="32"/>
      <c r="K570" s="32"/>
      <c r="L570" s="32"/>
      <c r="Z570" s="33"/>
      <c r="AA570" s="33"/>
      <c r="AC570" s="34"/>
    </row>
    <row r="571" spans="3:29" ht="12.75" x14ac:dyDescent="0.2">
      <c r="C571" s="31"/>
      <c r="G571" s="32"/>
      <c r="H571" s="32"/>
      <c r="I571" s="32"/>
      <c r="J571" s="32"/>
      <c r="K571" s="32"/>
      <c r="L571" s="32"/>
      <c r="Z571" s="33"/>
      <c r="AA571" s="33"/>
      <c r="AC571" s="34"/>
    </row>
    <row r="572" spans="3:29" ht="12.75" x14ac:dyDescent="0.2">
      <c r="C572" s="31"/>
      <c r="G572" s="32"/>
      <c r="H572" s="32"/>
      <c r="I572" s="32"/>
      <c r="J572" s="32"/>
      <c r="K572" s="32"/>
      <c r="L572" s="32"/>
      <c r="Z572" s="33"/>
      <c r="AA572" s="33"/>
      <c r="AC572" s="34"/>
    </row>
    <row r="573" spans="3:29" ht="12.75" x14ac:dyDescent="0.2">
      <c r="C573" s="31"/>
      <c r="G573" s="32"/>
      <c r="H573" s="32"/>
      <c r="I573" s="32"/>
      <c r="J573" s="32"/>
      <c r="K573" s="32"/>
      <c r="L573" s="32"/>
      <c r="Z573" s="33"/>
      <c r="AA573" s="33"/>
      <c r="AC573" s="34"/>
    </row>
    <row r="574" spans="3:29" ht="12.75" x14ac:dyDescent="0.2">
      <c r="C574" s="31"/>
      <c r="G574" s="32"/>
      <c r="H574" s="32"/>
      <c r="I574" s="32"/>
      <c r="J574" s="32"/>
      <c r="K574" s="32"/>
      <c r="L574" s="32"/>
      <c r="Z574" s="33"/>
      <c r="AA574" s="33"/>
      <c r="AC574" s="34"/>
    </row>
    <row r="575" spans="3:29" ht="12.75" x14ac:dyDescent="0.2">
      <c r="C575" s="31"/>
      <c r="G575" s="32"/>
      <c r="H575" s="32"/>
      <c r="I575" s="32"/>
      <c r="J575" s="32"/>
      <c r="K575" s="32"/>
      <c r="L575" s="32"/>
      <c r="Z575" s="33"/>
      <c r="AA575" s="33"/>
      <c r="AC575" s="34"/>
    </row>
    <row r="576" spans="3:29" ht="12.75" x14ac:dyDescent="0.2">
      <c r="C576" s="31"/>
      <c r="G576" s="32"/>
      <c r="H576" s="32"/>
      <c r="I576" s="32"/>
      <c r="J576" s="32"/>
      <c r="K576" s="32"/>
      <c r="L576" s="32"/>
      <c r="Z576" s="33"/>
      <c r="AA576" s="33"/>
      <c r="AC576" s="34"/>
    </row>
    <row r="577" spans="3:29" ht="12.75" x14ac:dyDescent="0.2">
      <c r="C577" s="31"/>
      <c r="G577" s="32"/>
      <c r="H577" s="32"/>
      <c r="I577" s="32"/>
      <c r="J577" s="32"/>
      <c r="K577" s="32"/>
      <c r="L577" s="32"/>
      <c r="Z577" s="33"/>
      <c r="AA577" s="33"/>
      <c r="AC577" s="34"/>
    </row>
    <row r="578" spans="3:29" ht="12.75" x14ac:dyDescent="0.2">
      <c r="C578" s="31"/>
      <c r="G578" s="32"/>
      <c r="H578" s="32"/>
      <c r="I578" s="32"/>
      <c r="J578" s="32"/>
      <c r="K578" s="32"/>
      <c r="L578" s="32"/>
      <c r="Z578" s="33"/>
      <c r="AA578" s="33"/>
      <c r="AC578" s="34"/>
    </row>
    <row r="579" spans="3:29" ht="12.75" x14ac:dyDescent="0.2">
      <c r="C579" s="31"/>
      <c r="G579" s="32"/>
      <c r="H579" s="32"/>
      <c r="I579" s="32"/>
      <c r="J579" s="32"/>
      <c r="K579" s="32"/>
      <c r="L579" s="32"/>
      <c r="Z579" s="33"/>
      <c r="AA579" s="33"/>
      <c r="AC579" s="34"/>
    </row>
    <row r="580" spans="3:29" ht="12.75" x14ac:dyDescent="0.2">
      <c r="C580" s="31"/>
      <c r="G580" s="32"/>
      <c r="H580" s="32"/>
      <c r="I580" s="32"/>
      <c r="J580" s="32"/>
      <c r="K580" s="32"/>
      <c r="L580" s="32"/>
      <c r="Z580" s="33"/>
      <c r="AA580" s="33"/>
      <c r="AC580" s="34"/>
    </row>
    <row r="581" spans="3:29" ht="12.75" x14ac:dyDescent="0.2">
      <c r="C581" s="31"/>
      <c r="G581" s="32"/>
      <c r="H581" s="32"/>
      <c r="I581" s="32"/>
      <c r="J581" s="32"/>
      <c r="K581" s="32"/>
      <c r="L581" s="32"/>
      <c r="Z581" s="33"/>
      <c r="AA581" s="33"/>
      <c r="AC581" s="34"/>
    </row>
    <row r="582" spans="3:29" ht="12.75" x14ac:dyDescent="0.2">
      <c r="C582" s="31"/>
      <c r="G582" s="32"/>
      <c r="H582" s="32"/>
      <c r="I582" s="32"/>
      <c r="J582" s="32"/>
      <c r="K582" s="32"/>
      <c r="L582" s="32"/>
      <c r="Z582" s="33"/>
      <c r="AA582" s="33"/>
      <c r="AC582" s="34"/>
    </row>
    <row r="583" spans="3:29" ht="12.75" x14ac:dyDescent="0.2">
      <c r="C583" s="31"/>
      <c r="G583" s="32"/>
      <c r="H583" s="32"/>
      <c r="I583" s="32"/>
      <c r="J583" s="32"/>
      <c r="K583" s="32"/>
      <c r="L583" s="32"/>
      <c r="Z583" s="33"/>
      <c r="AA583" s="33"/>
      <c r="AC583" s="34"/>
    </row>
    <row r="584" spans="3:29" ht="12.75" x14ac:dyDescent="0.2">
      <c r="C584" s="31"/>
      <c r="G584" s="32"/>
      <c r="H584" s="32"/>
      <c r="I584" s="32"/>
      <c r="J584" s="32"/>
      <c r="K584" s="32"/>
      <c r="L584" s="32"/>
      <c r="Z584" s="33"/>
      <c r="AA584" s="33"/>
      <c r="AC584" s="34"/>
    </row>
    <row r="585" spans="3:29" ht="12.75" x14ac:dyDescent="0.2">
      <c r="C585" s="31"/>
      <c r="G585" s="32"/>
      <c r="H585" s="32"/>
      <c r="I585" s="32"/>
      <c r="J585" s="32"/>
      <c r="K585" s="32"/>
      <c r="L585" s="32"/>
      <c r="Z585" s="33"/>
      <c r="AA585" s="33"/>
      <c r="AC585" s="34"/>
    </row>
    <row r="586" spans="3:29" ht="12.75" x14ac:dyDescent="0.2">
      <c r="C586" s="31"/>
      <c r="G586" s="32"/>
      <c r="H586" s="32"/>
      <c r="I586" s="32"/>
      <c r="J586" s="32"/>
      <c r="K586" s="32"/>
      <c r="L586" s="32"/>
      <c r="Z586" s="33"/>
      <c r="AA586" s="33"/>
      <c r="AC586" s="34"/>
    </row>
    <row r="587" spans="3:29" ht="12.75" x14ac:dyDescent="0.2">
      <c r="C587" s="31"/>
      <c r="G587" s="32"/>
      <c r="H587" s="32"/>
      <c r="I587" s="32"/>
      <c r="J587" s="32"/>
      <c r="K587" s="32"/>
      <c r="L587" s="32"/>
      <c r="Z587" s="33"/>
      <c r="AA587" s="33"/>
      <c r="AC587" s="34"/>
    </row>
    <row r="588" spans="3:29" ht="12.75" x14ac:dyDescent="0.2">
      <c r="C588" s="31"/>
      <c r="G588" s="32"/>
      <c r="H588" s="32"/>
      <c r="I588" s="32"/>
      <c r="J588" s="32"/>
      <c r="K588" s="32"/>
      <c r="L588" s="32"/>
      <c r="Z588" s="33"/>
      <c r="AA588" s="33"/>
      <c r="AC588" s="34"/>
    </row>
    <row r="589" spans="3:29" ht="12.75" x14ac:dyDescent="0.2">
      <c r="C589" s="31"/>
      <c r="G589" s="32"/>
      <c r="H589" s="32"/>
      <c r="I589" s="32"/>
      <c r="J589" s="32"/>
      <c r="K589" s="32"/>
      <c r="L589" s="32"/>
      <c r="Z589" s="33"/>
      <c r="AA589" s="33"/>
      <c r="AC589" s="34"/>
    </row>
    <row r="590" spans="3:29" ht="12.75" x14ac:dyDescent="0.2">
      <c r="C590" s="31"/>
      <c r="G590" s="32"/>
      <c r="H590" s="32"/>
      <c r="I590" s="32"/>
      <c r="J590" s="32"/>
      <c r="K590" s="32"/>
      <c r="L590" s="32"/>
      <c r="Z590" s="33"/>
      <c r="AA590" s="33"/>
      <c r="AC590" s="34"/>
    </row>
    <row r="591" spans="3:29" ht="12.75" x14ac:dyDescent="0.2">
      <c r="C591" s="31"/>
      <c r="G591" s="32"/>
      <c r="H591" s="32"/>
      <c r="I591" s="32"/>
      <c r="J591" s="32"/>
      <c r="K591" s="32"/>
      <c r="L591" s="32"/>
      <c r="Z591" s="33"/>
      <c r="AA591" s="33"/>
      <c r="AC591" s="34"/>
    </row>
    <row r="592" spans="3:29" ht="12.75" x14ac:dyDescent="0.2">
      <c r="C592" s="31"/>
      <c r="G592" s="32"/>
      <c r="H592" s="32"/>
      <c r="I592" s="32"/>
      <c r="J592" s="32"/>
      <c r="K592" s="32"/>
      <c r="L592" s="32"/>
      <c r="Z592" s="33"/>
      <c r="AA592" s="33"/>
      <c r="AC592" s="34"/>
    </row>
    <row r="593" spans="3:29" ht="12.75" x14ac:dyDescent="0.2">
      <c r="C593" s="31"/>
      <c r="G593" s="32"/>
      <c r="H593" s="32"/>
      <c r="I593" s="32"/>
      <c r="J593" s="32"/>
      <c r="K593" s="32"/>
      <c r="L593" s="32"/>
      <c r="Z593" s="33"/>
      <c r="AA593" s="33"/>
      <c r="AC593" s="34"/>
    </row>
    <row r="594" spans="3:29" ht="12.75" x14ac:dyDescent="0.2">
      <c r="C594" s="31"/>
      <c r="G594" s="32"/>
      <c r="H594" s="32"/>
      <c r="I594" s="32"/>
      <c r="J594" s="32"/>
      <c r="K594" s="32"/>
      <c r="L594" s="32"/>
      <c r="Z594" s="33"/>
      <c r="AA594" s="33"/>
      <c r="AC594" s="34"/>
    </row>
    <row r="595" spans="3:29" ht="12.75" x14ac:dyDescent="0.2">
      <c r="C595" s="31"/>
      <c r="G595" s="32"/>
      <c r="H595" s="32"/>
      <c r="I595" s="32"/>
      <c r="J595" s="32"/>
      <c r="K595" s="32"/>
      <c r="L595" s="32"/>
      <c r="Z595" s="33"/>
      <c r="AA595" s="33"/>
      <c r="AC595" s="34"/>
    </row>
    <row r="596" spans="3:29" ht="12.75" x14ac:dyDescent="0.2">
      <c r="C596" s="31"/>
      <c r="G596" s="32"/>
      <c r="H596" s="32"/>
      <c r="I596" s="32"/>
      <c r="J596" s="32"/>
      <c r="K596" s="32"/>
      <c r="L596" s="32"/>
      <c r="Z596" s="33"/>
      <c r="AA596" s="33"/>
      <c r="AC596" s="34"/>
    </row>
    <row r="597" spans="3:29" ht="12.75" x14ac:dyDescent="0.2">
      <c r="C597" s="31"/>
      <c r="G597" s="32"/>
      <c r="H597" s="32"/>
      <c r="I597" s="32"/>
      <c r="J597" s="32"/>
      <c r="K597" s="32"/>
      <c r="L597" s="32"/>
      <c r="Z597" s="33"/>
      <c r="AA597" s="33"/>
      <c r="AC597" s="34"/>
    </row>
    <row r="598" spans="3:29" ht="12.75" x14ac:dyDescent="0.2">
      <c r="C598" s="31"/>
      <c r="G598" s="32"/>
      <c r="H598" s="32"/>
      <c r="I598" s="32"/>
      <c r="J598" s="32"/>
      <c r="K598" s="32"/>
      <c r="L598" s="32"/>
      <c r="Z598" s="33"/>
      <c r="AA598" s="33"/>
      <c r="AC598" s="34"/>
    </row>
    <row r="599" spans="3:29" ht="12.75" x14ac:dyDescent="0.2">
      <c r="C599" s="31"/>
      <c r="G599" s="32"/>
      <c r="H599" s="32"/>
      <c r="I599" s="32"/>
      <c r="J599" s="32"/>
      <c r="K599" s="32"/>
      <c r="L599" s="32"/>
      <c r="Z599" s="33"/>
      <c r="AA599" s="33"/>
      <c r="AC599" s="34"/>
    </row>
    <row r="600" spans="3:29" ht="12.75" x14ac:dyDescent="0.2">
      <c r="C600" s="31"/>
      <c r="G600" s="32"/>
      <c r="H600" s="32"/>
      <c r="I600" s="32"/>
      <c r="J600" s="32"/>
      <c r="K600" s="32"/>
      <c r="L600" s="32"/>
      <c r="Z600" s="33"/>
      <c r="AA600" s="33"/>
      <c r="AC600" s="34"/>
    </row>
    <row r="601" spans="3:29" ht="12.75" x14ac:dyDescent="0.2">
      <c r="C601" s="31"/>
      <c r="G601" s="32"/>
      <c r="H601" s="32"/>
      <c r="I601" s="32"/>
      <c r="J601" s="32"/>
      <c r="K601" s="32"/>
      <c r="L601" s="32"/>
      <c r="Z601" s="33"/>
      <c r="AA601" s="33"/>
      <c r="AC601" s="34"/>
    </row>
    <row r="602" spans="3:29" ht="12.75" x14ac:dyDescent="0.2">
      <c r="C602" s="31"/>
      <c r="G602" s="32"/>
      <c r="H602" s="32"/>
      <c r="I602" s="32"/>
      <c r="J602" s="32"/>
      <c r="K602" s="32"/>
      <c r="L602" s="32"/>
      <c r="Z602" s="33"/>
      <c r="AA602" s="33"/>
      <c r="AC602" s="34"/>
    </row>
    <row r="603" spans="3:29" ht="12.75" x14ac:dyDescent="0.2">
      <c r="C603" s="31"/>
      <c r="G603" s="32"/>
      <c r="H603" s="32"/>
      <c r="I603" s="32"/>
      <c r="J603" s="32"/>
      <c r="K603" s="32"/>
      <c r="L603" s="32"/>
      <c r="Z603" s="33"/>
      <c r="AA603" s="33"/>
      <c r="AC603" s="34"/>
    </row>
    <row r="604" spans="3:29" ht="12.75" x14ac:dyDescent="0.2">
      <c r="C604" s="31"/>
      <c r="G604" s="32"/>
      <c r="H604" s="32"/>
      <c r="I604" s="32"/>
      <c r="J604" s="32"/>
      <c r="K604" s="32"/>
      <c r="L604" s="32"/>
      <c r="Z604" s="33"/>
      <c r="AA604" s="33"/>
      <c r="AC604" s="34"/>
    </row>
    <row r="605" spans="3:29" ht="12.75" x14ac:dyDescent="0.2">
      <c r="C605" s="31"/>
      <c r="G605" s="32"/>
      <c r="H605" s="32"/>
      <c r="I605" s="32"/>
      <c r="J605" s="32"/>
      <c r="K605" s="32"/>
      <c r="L605" s="32"/>
      <c r="Z605" s="33"/>
      <c r="AA605" s="33"/>
      <c r="AC605" s="34"/>
    </row>
    <row r="606" spans="3:29" ht="12.75" x14ac:dyDescent="0.2">
      <c r="C606" s="31"/>
      <c r="G606" s="32"/>
      <c r="H606" s="32"/>
      <c r="I606" s="32"/>
      <c r="J606" s="32"/>
      <c r="K606" s="32"/>
      <c r="L606" s="32"/>
      <c r="Z606" s="33"/>
      <c r="AA606" s="33"/>
      <c r="AC606" s="34"/>
    </row>
    <row r="607" spans="3:29" ht="12.75" x14ac:dyDescent="0.2">
      <c r="C607" s="31"/>
      <c r="G607" s="32"/>
      <c r="H607" s="32"/>
      <c r="I607" s="32"/>
      <c r="J607" s="32"/>
      <c r="K607" s="32"/>
      <c r="L607" s="32"/>
      <c r="Z607" s="33"/>
      <c r="AA607" s="33"/>
      <c r="AC607" s="34"/>
    </row>
    <row r="608" spans="3:29" ht="12.75" x14ac:dyDescent="0.2">
      <c r="C608" s="31"/>
      <c r="G608" s="32"/>
      <c r="H608" s="32"/>
      <c r="I608" s="32"/>
      <c r="J608" s="32"/>
      <c r="K608" s="32"/>
      <c r="L608" s="32"/>
      <c r="Z608" s="33"/>
      <c r="AA608" s="33"/>
      <c r="AC608" s="34"/>
    </row>
    <row r="609" spans="3:29" ht="12.75" x14ac:dyDescent="0.2">
      <c r="C609" s="31"/>
      <c r="G609" s="32"/>
      <c r="H609" s="32"/>
      <c r="I609" s="32"/>
      <c r="J609" s="32"/>
      <c r="K609" s="32"/>
      <c r="L609" s="32"/>
      <c r="Z609" s="33"/>
      <c r="AA609" s="33"/>
      <c r="AC609" s="34"/>
    </row>
    <row r="610" spans="3:29" ht="12.75" x14ac:dyDescent="0.2">
      <c r="C610" s="31"/>
      <c r="G610" s="32"/>
      <c r="H610" s="32"/>
      <c r="I610" s="32"/>
      <c r="J610" s="32"/>
      <c r="K610" s="32"/>
      <c r="L610" s="32"/>
      <c r="Z610" s="33"/>
      <c r="AA610" s="33"/>
      <c r="AC610" s="34"/>
    </row>
    <row r="611" spans="3:29" ht="12.75" x14ac:dyDescent="0.2">
      <c r="C611" s="31"/>
      <c r="G611" s="32"/>
      <c r="H611" s="32"/>
      <c r="I611" s="32"/>
      <c r="J611" s="32"/>
      <c r="K611" s="32"/>
      <c r="L611" s="32"/>
      <c r="Z611" s="33"/>
      <c r="AA611" s="33"/>
      <c r="AC611" s="34"/>
    </row>
    <row r="612" spans="3:29" ht="12.75" x14ac:dyDescent="0.2">
      <c r="C612" s="31"/>
      <c r="G612" s="32"/>
      <c r="H612" s="32"/>
      <c r="I612" s="32"/>
      <c r="J612" s="32"/>
      <c r="K612" s="32"/>
      <c r="L612" s="32"/>
      <c r="Z612" s="33"/>
      <c r="AA612" s="33"/>
      <c r="AC612" s="34"/>
    </row>
    <row r="613" spans="3:29" ht="12.75" x14ac:dyDescent="0.2">
      <c r="C613" s="31"/>
      <c r="G613" s="32"/>
      <c r="H613" s="32"/>
      <c r="I613" s="32"/>
      <c r="J613" s="32"/>
      <c r="K613" s="32"/>
      <c r="L613" s="32"/>
      <c r="Z613" s="33"/>
      <c r="AA613" s="33"/>
      <c r="AC613" s="34"/>
    </row>
    <row r="614" spans="3:29" ht="12.75" x14ac:dyDescent="0.2">
      <c r="C614" s="31"/>
      <c r="G614" s="32"/>
      <c r="H614" s="32"/>
      <c r="I614" s="32"/>
      <c r="J614" s="32"/>
      <c r="K614" s="32"/>
      <c r="L614" s="32"/>
      <c r="Z614" s="33"/>
      <c r="AA614" s="33"/>
      <c r="AC614" s="34"/>
    </row>
    <row r="615" spans="3:29" ht="12.75" x14ac:dyDescent="0.2">
      <c r="C615" s="31"/>
      <c r="G615" s="32"/>
      <c r="H615" s="32"/>
      <c r="I615" s="32"/>
      <c r="J615" s="32"/>
      <c r="K615" s="32"/>
      <c r="L615" s="32"/>
      <c r="Z615" s="33"/>
      <c r="AA615" s="33"/>
      <c r="AC615" s="34"/>
    </row>
    <row r="616" spans="3:29" ht="12.75" x14ac:dyDescent="0.2">
      <c r="C616" s="31"/>
      <c r="G616" s="32"/>
      <c r="H616" s="32"/>
      <c r="I616" s="32"/>
      <c r="J616" s="32"/>
      <c r="K616" s="32"/>
      <c r="L616" s="32"/>
      <c r="Z616" s="33"/>
      <c r="AA616" s="33"/>
      <c r="AC616" s="34"/>
    </row>
    <row r="617" spans="3:29" ht="12.75" x14ac:dyDescent="0.2">
      <c r="C617" s="31"/>
      <c r="G617" s="32"/>
      <c r="H617" s="32"/>
      <c r="I617" s="32"/>
      <c r="J617" s="32"/>
      <c r="K617" s="32"/>
      <c r="L617" s="32"/>
      <c r="Z617" s="33"/>
      <c r="AA617" s="33"/>
      <c r="AC617" s="34"/>
    </row>
    <row r="618" spans="3:29" ht="12.75" x14ac:dyDescent="0.2">
      <c r="C618" s="31"/>
      <c r="G618" s="32"/>
      <c r="H618" s="32"/>
      <c r="I618" s="32"/>
      <c r="J618" s="32"/>
      <c r="K618" s="32"/>
      <c r="L618" s="32"/>
      <c r="Z618" s="33"/>
      <c r="AA618" s="33"/>
      <c r="AC618" s="34"/>
    </row>
    <row r="619" spans="3:29" ht="12.75" x14ac:dyDescent="0.2">
      <c r="C619" s="31"/>
      <c r="G619" s="32"/>
      <c r="H619" s="32"/>
      <c r="I619" s="32"/>
      <c r="J619" s="32"/>
      <c r="K619" s="32"/>
      <c r="L619" s="32"/>
      <c r="Z619" s="33"/>
      <c r="AA619" s="33"/>
      <c r="AC619" s="34"/>
    </row>
    <row r="620" spans="3:29" ht="12.75" x14ac:dyDescent="0.2">
      <c r="C620" s="31"/>
      <c r="G620" s="32"/>
      <c r="H620" s="32"/>
      <c r="I620" s="32"/>
      <c r="J620" s="32"/>
      <c r="K620" s="32"/>
      <c r="L620" s="32"/>
      <c r="Z620" s="33"/>
      <c r="AA620" s="33"/>
      <c r="AC620" s="34"/>
    </row>
    <row r="621" spans="3:29" ht="12.75" x14ac:dyDescent="0.2">
      <c r="C621" s="31"/>
      <c r="G621" s="32"/>
      <c r="H621" s="32"/>
      <c r="I621" s="32"/>
      <c r="J621" s="32"/>
      <c r="K621" s="32"/>
      <c r="L621" s="32"/>
      <c r="Z621" s="33"/>
      <c r="AA621" s="33"/>
      <c r="AC621" s="34"/>
    </row>
    <row r="622" spans="3:29" ht="12.75" x14ac:dyDescent="0.2">
      <c r="C622" s="31"/>
      <c r="G622" s="32"/>
      <c r="H622" s="32"/>
      <c r="I622" s="32"/>
      <c r="J622" s="32"/>
      <c r="K622" s="32"/>
      <c r="L622" s="32"/>
      <c r="Z622" s="33"/>
      <c r="AA622" s="33"/>
      <c r="AC622" s="34"/>
    </row>
    <row r="623" spans="3:29" ht="12.75" x14ac:dyDescent="0.2">
      <c r="C623" s="31"/>
      <c r="G623" s="32"/>
      <c r="H623" s="32"/>
      <c r="I623" s="32"/>
      <c r="J623" s="32"/>
      <c r="K623" s="32"/>
      <c r="L623" s="32"/>
      <c r="Z623" s="33"/>
      <c r="AA623" s="33"/>
      <c r="AC623" s="34"/>
    </row>
    <row r="624" spans="3:29" ht="12.75" x14ac:dyDescent="0.2">
      <c r="C624" s="31"/>
      <c r="G624" s="32"/>
      <c r="H624" s="32"/>
      <c r="I624" s="32"/>
      <c r="J624" s="32"/>
      <c r="K624" s="32"/>
      <c r="L624" s="32"/>
      <c r="Z624" s="33"/>
      <c r="AA624" s="33"/>
      <c r="AC624" s="34"/>
    </row>
    <row r="625" spans="3:29" ht="12.75" x14ac:dyDescent="0.2">
      <c r="C625" s="31"/>
      <c r="G625" s="32"/>
      <c r="H625" s="32"/>
      <c r="I625" s="32"/>
      <c r="J625" s="32"/>
      <c r="K625" s="32"/>
      <c r="L625" s="32"/>
      <c r="Z625" s="33"/>
      <c r="AA625" s="33"/>
      <c r="AC625" s="34"/>
    </row>
    <row r="626" spans="3:29" ht="12.75" x14ac:dyDescent="0.2">
      <c r="C626" s="31"/>
      <c r="G626" s="32"/>
      <c r="H626" s="32"/>
      <c r="I626" s="32"/>
      <c r="J626" s="32"/>
      <c r="K626" s="32"/>
      <c r="L626" s="32"/>
      <c r="Z626" s="33"/>
      <c r="AA626" s="33"/>
      <c r="AC626" s="34"/>
    </row>
    <row r="627" spans="3:29" ht="12.75" x14ac:dyDescent="0.2">
      <c r="C627" s="31"/>
      <c r="G627" s="32"/>
      <c r="H627" s="32"/>
      <c r="I627" s="32"/>
      <c r="J627" s="32"/>
      <c r="K627" s="32"/>
      <c r="L627" s="32"/>
      <c r="Z627" s="33"/>
      <c r="AA627" s="33"/>
      <c r="AC627" s="34"/>
    </row>
    <row r="628" spans="3:29" ht="12.75" x14ac:dyDescent="0.2">
      <c r="C628" s="31"/>
      <c r="G628" s="32"/>
      <c r="H628" s="32"/>
      <c r="I628" s="32"/>
      <c r="J628" s="32"/>
      <c r="K628" s="32"/>
      <c r="L628" s="32"/>
      <c r="Z628" s="33"/>
      <c r="AA628" s="33"/>
      <c r="AC628" s="34"/>
    </row>
    <row r="629" spans="3:29" ht="12.75" x14ac:dyDescent="0.2">
      <c r="C629" s="31"/>
      <c r="G629" s="32"/>
      <c r="H629" s="32"/>
      <c r="I629" s="32"/>
      <c r="J629" s="32"/>
      <c r="K629" s="32"/>
      <c r="L629" s="32"/>
      <c r="Z629" s="33"/>
      <c r="AA629" s="33"/>
      <c r="AC629" s="34"/>
    </row>
    <row r="630" spans="3:29" ht="12.75" x14ac:dyDescent="0.2">
      <c r="C630" s="31"/>
      <c r="G630" s="32"/>
      <c r="H630" s="32"/>
      <c r="I630" s="32"/>
      <c r="J630" s="32"/>
      <c r="K630" s="32"/>
      <c r="L630" s="32"/>
      <c r="Z630" s="33"/>
      <c r="AA630" s="33"/>
      <c r="AC630" s="34"/>
    </row>
    <row r="631" spans="3:29" ht="12.75" x14ac:dyDescent="0.2">
      <c r="C631" s="31"/>
      <c r="G631" s="32"/>
      <c r="H631" s="32"/>
      <c r="I631" s="32"/>
      <c r="J631" s="32"/>
      <c r="K631" s="32"/>
      <c r="L631" s="32"/>
      <c r="Z631" s="33"/>
      <c r="AA631" s="33"/>
      <c r="AC631" s="34"/>
    </row>
    <row r="632" spans="3:29" ht="12.75" x14ac:dyDescent="0.2">
      <c r="C632" s="31"/>
      <c r="G632" s="32"/>
      <c r="H632" s="32"/>
      <c r="I632" s="32"/>
      <c r="J632" s="32"/>
      <c r="K632" s="32"/>
      <c r="L632" s="32"/>
      <c r="Z632" s="33"/>
      <c r="AA632" s="33"/>
      <c r="AC632" s="34"/>
    </row>
    <row r="633" spans="3:29" ht="12.75" x14ac:dyDescent="0.2">
      <c r="C633" s="31"/>
      <c r="G633" s="32"/>
      <c r="H633" s="32"/>
      <c r="I633" s="32"/>
      <c r="J633" s="32"/>
      <c r="K633" s="32"/>
      <c r="L633" s="32"/>
      <c r="Z633" s="33"/>
      <c r="AA633" s="33"/>
      <c r="AC633" s="34"/>
    </row>
    <row r="634" spans="3:29" ht="12.75" x14ac:dyDescent="0.2">
      <c r="C634" s="31"/>
      <c r="G634" s="32"/>
      <c r="H634" s="32"/>
      <c r="I634" s="32"/>
      <c r="J634" s="32"/>
      <c r="K634" s="32"/>
      <c r="L634" s="32"/>
      <c r="Z634" s="33"/>
      <c r="AA634" s="33"/>
      <c r="AC634" s="34"/>
    </row>
    <row r="635" spans="3:29" ht="12.75" x14ac:dyDescent="0.2">
      <c r="C635" s="31"/>
      <c r="G635" s="32"/>
      <c r="H635" s="32"/>
      <c r="I635" s="32"/>
      <c r="J635" s="32"/>
      <c r="K635" s="32"/>
      <c r="L635" s="32"/>
      <c r="Z635" s="33"/>
      <c r="AA635" s="33"/>
      <c r="AC635" s="34"/>
    </row>
    <row r="636" spans="3:29" ht="12.75" x14ac:dyDescent="0.2">
      <c r="C636" s="31"/>
      <c r="G636" s="32"/>
      <c r="H636" s="32"/>
      <c r="I636" s="32"/>
      <c r="J636" s="32"/>
      <c r="K636" s="32"/>
      <c r="L636" s="32"/>
      <c r="Z636" s="33"/>
      <c r="AA636" s="33"/>
      <c r="AC636" s="34"/>
    </row>
    <row r="637" spans="3:29" ht="12.75" x14ac:dyDescent="0.2">
      <c r="C637" s="31"/>
      <c r="G637" s="32"/>
      <c r="H637" s="32"/>
      <c r="I637" s="32"/>
      <c r="J637" s="32"/>
      <c r="K637" s="32"/>
      <c r="L637" s="32"/>
      <c r="Z637" s="33"/>
      <c r="AA637" s="33"/>
      <c r="AC637" s="34"/>
    </row>
    <row r="638" spans="3:29" ht="12.75" x14ac:dyDescent="0.2">
      <c r="C638" s="31"/>
      <c r="G638" s="32"/>
      <c r="H638" s="32"/>
      <c r="I638" s="32"/>
      <c r="J638" s="32"/>
      <c r="K638" s="32"/>
      <c r="L638" s="32"/>
      <c r="Z638" s="33"/>
      <c r="AA638" s="33"/>
      <c r="AC638" s="34"/>
    </row>
    <row r="639" spans="3:29" ht="12.75" x14ac:dyDescent="0.2">
      <c r="C639" s="31"/>
      <c r="G639" s="32"/>
      <c r="H639" s="32"/>
      <c r="I639" s="32"/>
      <c r="J639" s="32"/>
      <c r="K639" s="32"/>
      <c r="L639" s="32"/>
      <c r="Z639" s="33"/>
      <c r="AA639" s="33"/>
      <c r="AC639" s="34"/>
    </row>
    <row r="640" spans="3:29" ht="12.75" x14ac:dyDescent="0.2">
      <c r="C640" s="31"/>
      <c r="G640" s="32"/>
      <c r="H640" s="32"/>
      <c r="I640" s="32"/>
      <c r="J640" s="32"/>
      <c r="K640" s="32"/>
      <c r="L640" s="32"/>
      <c r="Z640" s="33"/>
      <c r="AA640" s="33"/>
      <c r="AC640" s="34"/>
    </row>
    <row r="641" spans="3:29" ht="12.75" x14ac:dyDescent="0.2">
      <c r="C641" s="31"/>
      <c r="G641" s="32"/>
      <c r="H641" s="32"/>
      <c r="I641" s="32"/>
      <c r="J641" s="32"/>
      <c r="K641" s="32"/>
      <c r="L641" s="32"/>
      <c r="Z641" s="33"/>
      <c r="AA641" s="33"/>
      <c r="AC641" s="34"/>
    </row>
    <row r="642" spans="3:29" ht="12.75" x14ac:dyDescent="0.2">
      <c r="C642" s="31"/>
      <c r="G642" s="32"/>
      <c r="H642" s="32"/>
      <c r="I642" s="32"/>
      <c r="J642" s="32"/>
      <c r="K642" s="32"/>
      <c r="L642" s="32"/>
      <c r="Z642" s="33"/>
      <c r="AA642" s="33"/>
      <c r="AC642" s="34"/>
    </row>
    <row r="643" spans="3:29" ht="12.75" x14ac:dyDescent="0.2">
      <c r="C643" s="31"/>
      <c r="G643" s="32"/>
      <c r="H643" s="32"/>
      <c r="I643" s="32"/>
      <c r="J643" s="32"/>
      <c r="K643" s="32"/>
      <c r="L643" s="32"/>
      <c r="Z643" s="33"/>
      <c r="AA643" s="33"/>
      <c r="AC643" s="34"/>
    </row>
    <row r="644" spans="3:29" ht="12.75" x14ac:dyDescent="0.2">
      <c r="C644" s="31"/>
      <c r="G644" s="32"/>
      <c r="H644" s="32"/>
      <c r="I644" s="32"/>
      <c r="J644" s="32"/>
      <c r="K644" s="32"/>
      <c r="L644" s="32"/>
      <c r="Z644" s="33"/>
      <c r="AA644" s="33"/>
      <c r="AC644" s="34"/>
    </row>
    <row r="645" spans="3:29" ht="12.75" x14ac:dyDescent="0.2">
      <c r="C645" s="31"/>
      <c r="G645" s="32"/>
      <c r="H645" s="32"/>
      <c r="I645" s="32"/>
      <c r="J645" s="32"/>
      <c r="K645" s="32"/>
      <c r="L645" s="32"/>
      <c r="Z645" s="33"/>
      <c r="AA645" s="33"/>
      <c r="AC645" s="34"/>
    </row>
    <row r="646" spans="3:29" ht="12.75" x14ac:dyDescent="0.2">
      <c r="C646" s="31"/>
      <c r="G646" s="32"/>
      <c r="H646" s="32"/>
      <c r="I646" s="32"/>
      <c r="J646" s="32"/>
      <c r="K646" s="32"/>
      <c r="L646" s="32"/>
      <c r="Z646" s="33"/>
      <c r="AA646" s="33"/>
      <c r="AC646" s="34"/>
    </row>
    <row r="647" spans="3:29" ht="12.75" x14ac:dyDescent="0.2">
      <c r="C647" s="31"/>
      <c r="G647" s="32"/>
      <c r="H647" s="32"/>
      <c r="I647" s="32"/>
      <c r="J647" s="32"/>
      <c r="K647" s="32"/>
      <c r="L647" s="32"/>
      <c r="Z647" s="33"/>
      <c r="AA647" s="33"/>
      <c r="AC647" s="34"/>
    </row>
    <row r="648" spans="3:29" ht="12.75" x14ac:dyDescent="0.2">
      <c r="C648" s="31"/>
      <c r="G648" s="32"/>
      <c r="H648" s="32"/>
      <c r="I648" s="32"/>
      <c r="J648" s="32"/>
      <c r="K648" s="32"/>
      <c r="L648" s="32"/>
      <c r="Z648" s="33"/>
      <c r="AA648" s="33"/>
      <c r="AC648" s="34"/>
    </row>
    <row r="649" spans="3:29" ht="12.75" x14ac:dyDescent="0.2">
      <c r="C649" s="31"/>
      <c r="G649" s="32"/>
      <c r="H649" s="32"/>
      <c r="I649" s="32"/>
      <c r="J649" s="32"/>
      <c r="K649" s="32"/>
      <c r="L649" s="32"/>
      <c r="Z649" s="33"/>
      <c r="AA649" s="33"/>
      <c r="AC649" s="34"/>
    </row>
    <row r="650" spans="3:29" ht="12.75" x14ac:dyDescent="0.2">
      <c r="C650" s="31"/>
      <c r="G650" s="32"/>
      <c r="H650" s="32"/>
      <c r="I650" s="32"/>
      <c r="J650" s="32"/>
      <c r="K650" s="32"/>
      <c r="L650" s="32"/>
      <c r="Z650" s="33"/>
      <c r="AA650" s="33"/>
      <c r="AC650" s="34"/>
    </row>
    <row r="651" spans="3:29" ht="12.75" x14ac:dyDescent="0.2">
      <c r="C651" s="31"/>
      <c r="G651" s="32"/>
      <c r="H651" s="32"/>
      <c r="I651" s="32"/>
      <c r="J651" s="32"/>
      <c r="K651" s="32"/>
      <c r="L651" s="32"/>
      <c r="Z651" s="33"/>
      <c r="AA651" s="33"/>
      <c r="AC651" s="34"/>
    </row>
    <row r="652" spans="3:29" ht="12.75" x14ac:dyDescent="0.2">
      <c r="C652" s="31"/>
      <c r="G652" s="32"/>
      <c r="H652" s="32"/>
      <c r="I652" s="32"/>
      <c r="J652" s="32"/>
      <c r="K652" s="32"/>
      <c r="L652" s="32"/>
      <c r="Z652" s="33"/>
      <c r="AA652" s="33"/>
      <c r="AC652" s="34"/>
    </row>
    <row r="653" spans="3:29" ht="12.75" x14ac:dyDescent="0.2">
      <c r="C653" s="31"/>
      <c r="G653" s="32"/>
      <c r="H653" s="32"/>
      <c r="I653" s="32"/>
      <c r="J653" s="32"/>
      <c r="K653" s="32"/>
      <c r="L653" s="32"/>
      <c r="Z653" s="33"/>
      <c r="AA653" s="33"/>
      <c r="AC653" s="34"/>
    </row>
    <row r="654" spans="3:29" ht="12.75" x14ac:dyDescent="0.2">
      <c r="C654" s="31"/>
      <c r="G654" s="32"/>
      <c r="H654" s="32"/>
      <c r="I654" s="32"/>
      <c r="J654" s="32"/>
      <c r="K654" s="32"/>
      <c r="L654" s="32"/>
      <c r="Z654" s="33"/>
      <c r="AA654" s="33"/>
      <c r="AC654" s="34"/>
    </row>
    <row r="655" spans="3:29" ht="12.75" x14ac:dyDescent="0.2">
      <c r="C655" s="31"/>
      <c r="G655" s="32"/>
      <c r="H655" s="32"/>
      <c r="I655" s="32"/>
      <c r="J655" s="32"/>
      <c r="K655" s="32"/>
      <c r="L655" s="32"/>
      <c r="Z655" s="33"/>
      <c r="AA655" s="33"/>
      <c r="AC655" s="34"/>
    </row>
    <row r="656" spans="3:29" ht="12.75" x14ac:dyDescent="0.2">
      <c r="C656" s="31"/>
      <c r="G656" s="32"/>
      <c r="H656" s="32"/>
      <c r="I656" s="32"/>
      <c r="J656" s="32"/>
      <c r="K656" s="32"/>
      <c r="L656" s="32"/>
      <c r="Z656" s="33"/>
      <c r="AA656" s="33"/>
      <c r="AC656" s="34"/>
    </row>
    <row r="657" spans="3:29" ht="12.75" x14ac:dyDescent="0.2">
      <c r="C657" s="31"/>
      <c r="G657" s="32"/>
      <c r="H657" s="32"/>
      <c r="I657" s="32"/>
      <c r="J657" s="32"/>
      <c r="K657" s="32"/>
      <c r="L657" s="32"/>
      <c r="Z657" s="33"/>
      <c r="AA657" s="33"/>
      <c r="AC657" s="34"/>
    </row>
    <row r="658" spans="3:29" ht="12.75" x14ac:dyDescent="0.2">
      <c r="C658" s="31"/>
      <c r="G658" s="32"/>
      <c r="H658" s="32"/>
      <c r="I658" s="32"/>
      <c r="J658" s="32"/>
      <c r="K658" s="32"/>
      <c r="L658" s="32"/>
      <c r="Z658" s="33"/>
      <c r="AA658" s="33"/>
      <c r="AC658" s="34"/>
    </row>
    <row r="659" spans="3:29" ht="12.75" x14ac:dyDescent="0.2">
      <c r="C659" s="31"/>
      <c r="G659" s="32"/>
      <c r="H659" s="32"/>
      <c r="I659" s="32"/>
      <c r="J659" s="32"/>
      <c r="K659" s="32"/>
      <c r="L659" s="32"/>
      <c r="Z659" s="33"/>
      <c r="AA659" s="33"/>
      <c r="AC659" s="34"/>
    </row>
    <row r="660" spans="3:29" ht="12.75" x14ac:dyDescent="0.2">
      <c r="C660" s="31"/>
      <c r="G660" s="32"/>
      <c r="H660" s="32"/>
      <c r="I660" s="32"/>
      <c r="J660" s="32"/>
      <c r="K660" s="32"/>
      <c r="L660" s="32"/>
      <c r="Z660" s="33"/>
      <c r="AA660" s="33"/>
      <c r="AC660" s="34"/>
    </row>
    <row r="661" spans="3:29" ht="12.75" x14ac:dyDescent="0.2">
      <c r="C661" s="31"/>
      <c r="G661" s="32"/>
      <c r="H661" s="32"/>
      <c r="I661" s="32"/>
      <c r="J661" s="32"/>
      <c r="K661" s="32"/>
      <c r="L661" s="32"/>
      <c r="Z661" s="33"/>
      <c r="AA661" s="33"/>
      <c r="AC661" s="34"/>
    </row>
    <row r="662" spans="3:29" ht="12.75" x14ac:dyDescent="0.2">
      <c r="C662" s="31"/>
      <c r="G662" s="32"/>
      <c r="H662" s="32"/>
      <c r="I662" s="32"/>
      <c r="J662" s="32"/>
      <c r="K662" s="32"/>
      <c r="L662" s="32"/>
      <c r="Z662" s="33"/>
      <c r="AA662" s="33"/>
      <c r="AC662" s="34"/>
    </row>
    <row r="663" spans="3:29" ht="12.75" x14ac:dyDescent="0.2">
      <c r="C663" s="31"/>
      <c r="G663" s="32"/>
      <c r="H663" s="32"/>
      <c r="I663" s="32"/>
      <c r="J663" s="32"/>
      <c r="K663" s="32"/>
      <c r="L663" s="32"/>
      <c r="Z663" s="33"/>
      <c r="AA663" s="33"/>
      <c r="AC663" s="34"/>
    </row>
    <row r="664" spans="3:29" ht="12.75" x14ac:dyDescent="0.2">
      <c r="C664" s="31"/>
      <c r="G664" s="32"/>
      <c r="H664" s="32"/>
      <c r="I664" s="32"/>
      <c r="J664" s="32"/>
      <c r="K664" s="32"/>
      <c r="L664" s="32"/>
      <c r="Z664" s="33"/>
      <c r="AA664" s="33"/>
      <c r="AC664" s="34"/>
    </row>
    <row r="665" spans="3:29" ht="12.75" x14ac:dyDescent="0.2">
      <c r="C665" s="31"/>
      <c r="G665" s="32"/>
      <c r="H665" s="32"/>
      <c r="I665" s="32"/>
      <c r="J665" s="32"/>
      <c r="K665" s="32"/>
      <c r="L665" s="32"/>
      <c r="Z665" s="33"/>
      <c r="AA665" s="33"/>
      <c r="AC665" s="34"/>
    </row>
    <row r="666" spans="3:29" ht="12.75" x14ac:dyDescent="0.2">
      <c r="C666" s="31"/>
      <c r="G666" s="32"/>
      <c r="H666" s="32"/>
      <c r="I666" s="32"/>
      <c r="J666" s="32"/>
      <c r="K666" s="32"/>
      <c r="L666" s="32"/>
      <c r="Z666" s="33"/>
      <c r="AA666" s="33"/>
      <c r="AC666" s="34"/>
    </row>
    <row r="667" spans="3:29" ht="12.75" x14ac:dyDescent="0.2">
      <c r="C667" s="31"/>
      <c r="G667" s="32"/>
      <c r="H667" s="32"/>
      <c r="I667" s="32"/>
      <c r="J667" s="32"/>
      <c r="K667" s="32"/>
      <c r="L667" s="32"/>
      <c r="Z667" s="33"/>
      <c r="AA667" s="33"/>
      <c r="AC667" s="34"/>
    </row>
    <row r="668" spans="3:29" ht="12.75" x14ac:dyDescent="0.2">
      <c r="C668" s="31"/>
      <c r="G668" s="32"/>
      <c r="H668" s="32"/>
      <c r="I668" s="32"/>
      <c r="J668" s="32"/>
      <c r="K668" s="32"/>
      <c r="L668" s="32"/>
      <c r="Z668" s="33"/>
      <c r="AA668" s="33"/>
      <c r="AC668" s="34"/>
    </row>
    <row r="669" spans="3:29" ht="12.75" x14ac:dyDescent="0.2">
      <c r="C669" s="31"/>
      <c r="G669" s="32"/>
      <c r="H669" s="32"/>
      <c r="I669" s="32"/>
      <c r="J669" s="32"/>
      <c r="K669" s="32"/>
      <c r="L669" s="32"/>
      <c r="Z669" s="33"/>
      <c r="AA669" s="33"/>
      <c r="AC669" s="34"/>
    </row>
    <row r="670" spans="3:29" ht="12.75" x14ac:dyDescent="0.2">
      <c r="C670" s="31"/>
      <c r="G670" s="32"/>
      <c r="H670" s="32"/>
      <c r="I670" s="32"/>
      <c r="J670" s="32"/>
      <c r="K670" s="32"/>
      <c r="L670" s="32"/>
      <c r="Z670" s="33"/>
      <c r="AA670" s="33"/>
      <c r="AC670" s="34"/>
    </row>
    <row r="671" spans="3:29" ht="12.75" x14ac:dyDescent="0.2">
      <c r="C671" s="31"/>
      <c r="G671" s="32"/>
      <c r="H671" s="32"/>
      <c r="I671" s="32"/>
      <c r="J671" s="32"/>
      <c r="K671" s="32"/>
      <c r="L671" s="32"/>
      <c r="Z671" s="33"/>
      <c r="AA671" s="33"/>
      <c r="AC671" s="34"/>
    </row>
    <row r="672" spans="3:29" ht="12.75" x14ac:dyDescent="0.2">
      <c r="C672" s="31"/>
      <c r="G672" s="32"/>
      <c r="H672" s="32"/>
      <c r="I672" s="32"/>
      <c r="J672" s="32"/>
      <c r="K672" s="32"/>
      <c r="L672" s="32"/>
      <c r="Z672" s="33"/>
      <c r="AA672" s="33"/>
      <c r="AC672" s="34"/>
    </row>
    <row r="673" spans="3:29" ht="12.75" x14ac:dyDescent="0.2">
      <c r="C673" s="31"/>
      <c r="G673" s="32"/>
      <c r="H673" s="32"/>
      <c r="I673" s="32"/>
      <c r="J673" s="32"/>
      <c r="K673" s="32"/>
      <c r="L673" s="32"/>
      <c r="Z673" s="33"/>
      <c r="AA673" s="33"/>
      <c r="AC673" s="34"/>
    </row>
    <row r="674" spans="3:29" ht="12.75" x14ac:dyDescent="0.2">
      <c r="C674" s="31"/>
      <c r="G674" s="32"/>
      <c r="H674" s="32"/>
      <c r="I674" s="32"/>
      <c r="J674" s="32"/>
      <c r="K674" s="32"/>
      <c r="L674" s="32"/>
      <c r="Z674" s="33"/>
      <c r="AA674" s="33"/>
      <c r="AC674" s="34"/>
    </row>
    <row r="675" spans="3:29" ht="12.75" x14ac:dyDescent="0.2">
      <c r="C675" s="31"/>
      <c r="G675" s="32"/>
      <c r="H675" s="32"/>
      <c r="I675" s="32"/>
      <c r="J675" s="32"/>
      <c r="K675" s="32"/>
      <c r="L675" s="32"/>
      <c r="Z675" s="33"/>
      <c r="AA675" s="33"/>
      <c r="AC675" s="34"/>
    </row>
    <row r="676" spans="3:29" ht="12.75" x14ac:dyDescent="0.2">
      <c r="C676" s="31"/>
      <c r="G676" s="32"/>
      <c r="H676" s="32"/>
      <c r="I676" s="32"/>
      <c r="J676" s="32"/>
      <c r="K676" s="32"/>
      <c r="L676" s="32"/>
      <c r="Z676" s="33"/>
      <c r="AA676" s="33"/>
      <c r="AC676" s="34"/>
    </row>
    <row r="677" spans="3:29" ht="12.75" x14ac:dyDescent="0.2">
      <c r="C677" s="31"/>
      <c r="G677" s="32"/>
      <c r="H677" s="32"/>
      <c r="I677" s="32"/>
      <c r="J677" s="32"/>
      <c r="K677" s="32"/>
      <c r="L677" s="32"/>
      <c r="Z677" s="33"/>
      <c r="AA677" s="33"/>
      <c r="AC677" s="34"/>
    </row>
    <row r="678" spans="3:29" ht="12.75" x14ac:dyDescent="0.2">
      <c r="C678" s="31"/>
      <c r="G678" s="32"/>
      <c r="H678" s="32"/>
      <c r="I678" s="32"/>
      <c r="J678" s="32"/>
      <c r="K678" s="32"/>
      <c r="L678" s="32"/>
      <c r="Z678" s="33"/>
      <c r="AA678" s="33"/>
      <c r="AC678" s="34"/>
    </row>
    <row r="679" spans="3:29" ht="12.75" x14ac:dyDescent="0.2">
      <c r="C679" s="31"/>
      <c r="G679" s="32"/>
      <c r="H679" s="32"/>
      <c r="I679" s="32"/>
      <c r="J679" s="32"/>
      <c r="K679" s="32"/>
      <c r="L679" s="32"/>
      <c r="Z679" s="33"/>
      <c r="AA679" s="33"/>
      <c r="AC679" s="34"/>
    </row>
    <row r="680" spans="3:29" ht="12.75" x14ac:dyDescent="0.2">
      <c r="C680" s="31"/>
      <c r="G680" s="32"/>
      <c r="H680" s="32"/>
      <c r="I680" s="32"/>
      <c r="J680" s="32"/>
      <c r="K680" s="32"/>
      <c r="L680" s="32"/>
      <c r="Z680" s="33"/>
      <c r="AA680" s="33"/>
      <c r="AC680" s="34"/>
    </row>
    <row r="681" spans="3:29" ht="12.75" x14ac:dyDescent="0.2">
      <c r="C681" s="31"/>
      <c r="G681" s="32"/>
      <c r="H681" s="32"/>
      <c r="I681" s="32"/>
      <c r="J681" s="32"/>
      <c r="K681" s="32"/>
      <c r="L681" s="32"/>
      <c r="Z681" s="33"/>
      <c r="AA681" s="33"/>
      <c r="AC681" s="34"/>
    </row>
    <row r="682" spans="3:29" ht="12.75" x14ac:dyDescent="0.2">
      <c r="C682" s="31"/>
      <c r="G682" s="32"/>
      <c r="H682" s="32"/>
      <c r="I682" s="32"/>
      <c r="J682" s="32"/>
      <c r="K682" s="32"/>
      <c r="L682" s="32"/>
      <c r="Z682" s="33"/>
      <c r="AA682" s="33"/>
      <c r="AC682" s="34"/>
    </row>
    <row r="683" spans="3:29" ht="12.75" x14ac:dyDescent="0.2">
      <c r="C683" s="31"/>
      <c r="G683" s="32"/>
      <c r="H683" s="32"/>
      <c r="I683" s="32"/>
      <c r="J683" s="32"/>
      <c r="K683" s="32"/>
      <c r="L683" s="32"/>
      <c r="Z683" s="33"/>
      <c r="AA683" s="33"/>
      <c r="AC683" s="34"/>
    </row>
    <row r="684" spans="3:29" ht="12.75" x14ac:dyDescent="0.2">
      <c r="C684" s="31"/>
      <c r="G684" s="32"/>
      <c r="H684" s="32"/>
      <c r="I684" s="32"/>
      <c r="J684" s="32"/>
      <c r="K684" s="32"/>
      <c r="L684" s="32"/>
      <c r="Z684" s="33"/>
      <c r="AA684" s="33"/>
      <c r="AC684" s="34"/>
    </row>
    <row r="685" spans="3:29" ht="12.75" x14ac:dyDescent="0.2">
      <c r="C685" s="31"/>
      <c r="G685" s="32"/>
      <c r="H685" s="32"/>
      <c r="I685" s="32"/>
      <c r="J685" s="32"/>
      <c r="K685" s="32"/>
      <c r="L685" s="32"/>
      <c r="Z685" s="33"/>
      <c r="AA685" s="33"/>
      <c r="AC685" s="34"/>
    </row>
    <row r="686" spans="3:29" ht="12.75" x14ac:dyDescent="0.2">
      <c r="C686" s="31"/>
      <c r="G686" s="32"/>
      <c r="H686" s="32"/>
      <c r="I686" s="32"/>
      <c r="J686" s="32"/>
      <c r="K686" s="32"/>
      <c r="L686" s="32"/>
      <c r="Z686" s="33"/>
      <c r="AA686" s="33"/>
      <c r="AC686" s="34"/>
    </row>
    <row r="687" spans="3:29" ht="12.75" x14ac:dyDescent="0.2">
      <c r="C687" s="31"/>
      <c r="G687" s="32"/>
      <c r="H687" s="32"/>
      <c r="I687" s="32"/>
      <c r="J687" s="32"/>
      <c r="K687" s="32"/>
      <c r="L687" s="32"/>
      <c r="Z687" s="33"/>
      <c r="AA687" s="33"/>
      <c r="AC687" s="34"/>
    </row>
    <row r="688" spans="3:29" ht="12.75" x14ac:dyDescent="0.2">
      <c r="C688" s="31"/>
      <c r="G688" s="32"/>
      <c r="H688" s="32"/>
      <c r="I688" s="32"/>
      <c r="J688" s="32"/>
      <c r="K688" s="32"/>
      <c r="L688" s="32"/>
      <c r="Z688" s="33"/>
      <c r="AA688" s="33"/>
      <c r="AC688" s="34"/>
    </row>
    <row r="689" spans="3:29" ht="12.75" x14ac:dyDescent="0.2">
      <c r="C689" s="31"/>
      <c r="G689" s="32"/>
      <c r="H689" s="32"/>
      <c r="I689" s="32"/>
      <c r="J689" s="32"/>
      <c r="K689" s="32"/>
      <c r="L689" s="32"/>
      <c r="Z689" s="33"/>
      <c r="AA689" s="33"/>
      <c r="AC689" s="34"/>
    </row>
    <row r="690" spans="3:29" ht="12.75" x14ac:dyDescent="0.2">
      <c r="C690" s="31"/>
      <c r="G690" s="32"/>
      <c r="H690" s="32"/>
      <c r="I690" s="32"/>
      <c r="J690" s="32"/>
      <c r="K690" s="32"/>
      <c r="L690" s="32"/>
      <c r="Z690" s="33"/>
      <c r="AA690" s="33"/>
      <c r="AC690" s="34"/>
    </row>
    <row r="691" spans="3:29" ht="12.75" x14ac:dyDescent="0.2">
      <c r="C691" s="31"/>
      <c r="G691" s="32"/>
      <c r="H691" s="32"/>
      <c r="I691" s="32"/>
      <c r="J691" s="32"/>
      <c r="K691" s="32"/>
      <c r="L691" s="32"/>
      <c r="Z691" s="33"/>
      <c r="AA691" s="33"/>
      <c r="AC691" s="34"/>
    </row>
    <row r="692" spans="3:29" ht="12.75" x14ac:dyDescent="0.2">
      <c r="C692" s="31"/>
      <c r="G692" s="32"/>
      <c r="H692" s="32"/>
      <c r="I692" s="32"/>
      <c r="J692" s="32"/>
      <c r="K692" s="32"/>
      <c r="L692" s="32"/>
      <c r="Z692" s="33"/>
      <c r="AA692" s="33"/>
      <c r="AC692" s="34"/>
    </row>
    <row r="693" spans="3:29" ht="12.75" x14ac:dyDescent="0.2">
      <c r="C693" s="31"/>
      <c r="G693" s="32"/>
      <c r="H693" s="32"/>
      <c r="I693" s="32"/>
      <c r="J693" s="32"/>
      <c r="K693" s="32"/>
      <c r="L693" s="32"/>
      <c r="Z693" s="33"/>
      <c r="AA693" s="33"/>
      <c r="AC693" s="34"/>
    </row>
    <row r="694" spans="3:29" ht="12.75" x14ac:dyDescent="0.2">
      <c r="C694" s="31"/>
      <c r="G694" s="32"/>
      <c r="H694" s="32"/>
      <c r="I694" s="32"/>
      <c r="J694" s="32"/>
      <c r="K694" s="32"/>
      <c r="L694" s="32"/>
      <c r="Z694" s="33"/>
      <c r="AA694" s="33"/>
      <c r="AC694" s="34"/>
    </row>
    <row r="695" spans="3:29" ht="12.75" x14ac:dyDescent="0.2">
      <c r="C695" s="31"/>
      <c r="G695" s="32"/>
      <c r="H695" s="32"/>
      <c r="I695" s="32"/>
      <c r="J695" s="32"/>
      <c r="K695" s="32"/>
      <c r="L695" s="32"/>
      <c r="Z695" s="33"/>
      <c r="AA695" s="33"/>
      <c r="AC695" s="34"/>
    </row>
    <row r="696" spans="3:29" ht="12.75" x14ac:dyDescent="0.2">
      <c r="C696" s="31"/>
      <c r="G696" s="32"/>
      <c r="H696" s="32"/>
      <c r="I696" s="32"/>
      <c r="J696" s="32"/>
      <c r="K696" s="32"/>
      <c r="L696" s="32"/>
      <c r="Z696" s="33"/>
      <c r="AA696" s="33"/>
      <c r="AC696" s="34"/>
    </row>
    <row r="697" spans="3:29" ht="12.75" x14ac:dyDescent="0.2">
      <c r="C697" s="31"/>
      <c r="G697" s="32"/>
      <c r="H697" s="32"/>
      <c r="I697" s="32"/>
      <c r="J697" s="32"/>
      <c r="K697" s="32"/>
      <c r="L697" s="32"/>
      <c r="Z697" s="33"/>
      <c r="AA697" s="33"/>
      <c r="AC697" s="34"/>
    </row>
    <row r="698" spans="3:29" ht="12.75" x14ac:dyDescent="0.2">
      <c r="C698" s="31"/>
      <c r="G698" s="32"/>
      <c r="H698" s="32"/>
      <c r="I698" s="32"/>
      <c r="J698" s="32"/>
      <c r="K698" s="32"/>
      <c r="L698" s="32"/>
      <c r="Z698" s="33"/>
      <c r="AA698" s="33"/>
      <c r="AC698" s="34"/>
    </row>
    <row r="699" spans="3:29" ht="12.75" x14ac:dyDescent="0.2">
      <c r="C699" s="31"/>
      <c r="G699" s="32"/>
      <c r="H699" s="32"/>
      <c r="I699" s="32"/>
      <c r="J699" s="32"/>
      <c r="K699" s="32"/>
      <c r="L699" s="32"/>
      <c r="Z699" s="33"/>
      <c r="AA699" s="33"/>
      <c r="AC699" s="34"/>
    </row>
    <row r="700" spans="3:29" ht="12.75" x14ac:dyDescent="0.2">
      <c r="C700" s="31"/>
      <c r="G700" s="32"/>
      <c r="H700" s="32"/>
      <c r="I700" s="32"/>
      <c r="J700" s="32"/>
      <c r="K700" s="32"/>
      <c r="L700" s="32"/>
      <c r="Z700" s="33"/>
      <c r="AA700" s="33"/>
      <c r="AC700" s="34"/>
    </row>
    <row r="701" spans="3:29" ht="12.75" x14ac:dyDescent="0.2">
      <c r="C701" s="31"/>
      <c r="G701" s="32"/>
      <c r="H701" s="32"/>
      <c r="I701" s="32"/>
      <c r="J701" s="32"/>
      <c r="K701" s="32"/>
      <c r="L701" s="32"/>
      <c r="Z701" s="33"/>
      <c r="AA701" s="33"/>
      <c r="AC701" s="34"/>
    </row>
    <row r="702" spans="3:29" ht="12.75" x14ac:dyDescent="0.2">
      <c r="C702" s="31"/>
      <c r="G702" s="32"/>
      <c r="H702" s="32"/>
      <c r="I702" s="32"/>
      <c r="J702" s="32"/>
      <c r="K702" s="32"/>
      <c r="L702" s="32"/>
      <c r="Z702" s="33"/>
      <c r="AA702" s="33"/>
      <c r="AC702" s="34"/>
    </row>
    <row r="703" spans="3:29" ht="12.75" x14ac:dyDescent="0.2">
      <c r="C703" s="31"/>
      <c r="G703" s="32"/>
      <c r="H703" s="32"/>
      <c r="I703" s="32"/>
      <c r="J703" s="32"/>
      <c r="K703" s="32"/>
      <c r="L703" s="32"/>
      <c r="Z703" s="33"/>
      <c r="AA703" s="33"/>
      <c r="AC703" s="34"/>
    </row>
    <row r="704" spans="3:29" ht="12.75" x14ac:dyDescent="0.2">
      <c r="C704" s="31"/>
      <c r="G704" s="32"/>
      <c r="H704" s="32"/>
      <c r="I704" s="32"/>
      <c r="J704" s="32"/>
      <c r="K704" s="32"/>
      <c r="L704" s="32"/>
      <c r="Z704" s="33"/>
      <c r="AA704" s="33"/>
      <c r="AC704" s="34"/>
    </row>
    <row r="705" spans="3:29" ht="12.75" x14ac:dyDescent="0.2">
      <c r="C705" s="31"/>
      <c r="G705" s="32"/>
      <c r="H705" s="32"/>
      <c r="I705" s="32"/>
      <c r="J705" s="32"/>
      <c r="K705" s="32"/>
      <c r="L705" s="32"/>
      <c r="Z705" s="33"/>
      <c r="AA705" s="33"/>
      <c r="AC705" s="34"/>
    </row>
    <row r="706" spans="3:29" ht="12.75" x14ac:dyDescent="0.2">
      <c r="C706" s="31"/>
      <c r="G706" s="32"/>
      <c r="H706" s="32"/>
      <c r="I706" s="32"/>
      <c r="J706" s="32"/>
      <c r="K706" s="32"/>
      <c r="L706" s="32"/>
      <c r="Z706" s="33"/>
      <c r="AA706" s="33"/>
      <c r="AC706" s="34"/>
    </row>
    <row r="707" spans="3:29" ht="12.75" x14ac:dyDescent="0.2">
      <c r="C707" s="31"/>
      <c r="G707" s="32"/>
      <c r="H707" s="32"/>
      <c r="I707" s="32"/>
      <c r="J707" s="32"/>
      <c r="K707" s="32"/>
      <c r="L707" s="32"/>
      <c r="Z707" s="33"/>
      <c r="AA707" s="33"/>
      <c r="AC707" s="34"/>
    </row>
    <row r="708" spans="3:29" ht="12.75" x14ac:dyDescent="0.2">
      <c r="C708" s="31"/>
      <c r="G708" s="32"/>
      <c r="H708" s="32"/>
      <c r="I708" s="32"/>
      <c r="J708" s="32"/>
      <c r="K708" s="32"/>
      <c r="L708" s="32"/>
      <c r="Z708" s="33"/>
      <c r="AA708" s="33"/>
      <c r="AC708" s="34"/>
    </row>
    <row r="709" spans="3:29" ht="12.75" x14ac:dyDescent="0.2">
      <c r="C709" s="31"/>
      <c r="G709" s="32"/>
      <c r="H709" s="32"/>
      <c r="I709" s="32"/>
      <c r="J709" s="32"/>
      <c r="K709" s="32"/>
      <c r="L709" s="32"/>
      <c r="Z709" s="33"/>
      <c r="AA709" s="33"/>
      <c r="AC709" s="34"/>
    </row>
    <row r="710" spans="3:29" ht="12.75" x14ac:dyDescent="0.2">
      <c r="C710" s="31"/>
      <c r="G710" s="32"/>
      <c r="H710" s="32"/>
      <c r="I710" s="32"/>
      <c r="J710" s="32"/>
      <c r="K710" s="32"/>
      <c r="L710" s="32"/>
      <c r="Z710" s="33"/>
      <c r="AA710" s="33"/>
      <c r="AC710" s="34"/>
    </row>
    <row r="711" spans="3:29" ht="12.75" x14ac:dyDescent="0.2">
      <c r="C711" s="31"/>
      <c r="G711" s="32"/>
      <c r="H711" s="32"/>
      <c r="I711" s="32"/>
      <c r="J711" s="32"/>
      <c r="K711" s="32"/>
      <c r="L711" s="32"/>
      <c r="Z711" s="33"/>
      <c r="AA711" s="33"/>
      <c r="AC711" s="34"/>
    </row>
    <row r="712" spans="3:29" ht="12.75" x14ac:dyDescent="0.2">
      <c r="C712" s="31"/>
      <c r="G712" s="32"/>
      <c r="H712" s="32"/>
      <c r="I712" s="32"/>
      <c r="J712" s="32"/>
      <c r="K712" s="32"/>
      <c r="L712" s="32"/>
      <c r="Z712" s="33"/>
      <c r="AA712" s="33"/>
      <c r="AC712" s="34"/>
    </row>
    <row r="713" spans="3:29" ht="12.75" x14ac:dyDescent="0.2">
      <c r="C713" s="31"/>
      <c r="G713" s="32"/>
      <c r="H713" s="32"/>
      <c r="I713" s="32"/>
      <c r="J713" s="32"/>
      <c r="K713" s="32"/>
      <c r="L713" s="32"/>
      <c r="Z713" s="33"/>
      <c r="AA713" s="33"/>
      <c r="AC713" s="34"/>
    </row>
    <row r="714" spans="3:29" ht="12.75" x14ac:dyDescent="0.2">
      <c r="C714" s="31"/>
      <c r="G714" s="32"/>
      <c r="H714" s="32"/>
      <c r="I714" s="32"/>
      <c r="J714" s="32"/>
      <c r="K714" s="32"/>
      <c r="L714" s="32"/>
      <c r="Z714" s="33"/>
      <c r="AA714" s="33"/>
      <c r="AC714" s="34"/>
    </row>
    <row r="715" spans="3:29" ht="12.75" x14ac:dyDescent="0.2">
      <c r="C715" s="31"/>
      <c r="G715" s="32"/>
      <c r="H715" s="32"/>
      <c r="I715" s="32"/>
      <c r="J715" s="32"/>
      <c r="K715" s="32"/>
      <c r="L715" s="32"/>
      <c r="Z715" s="33"/>
      <c r="AA715" s="33"/>
      <c r="AC715" s="34"/>
    </row>
    <row r="716" spans="3:29" ht="12.75" x14ac:dyDescent="0.2">
      <c r="C716" s="31"/>
      <c r="G716" s="32"/>
      <c r="H716" s="32"/>
      <c r="I716" s="32"/>
      <c r="J716" s="32"/>
      <c r="K716" s="32"/>
      <c r="L716" s="32"/>
      <c r="Z716" s="33"/>
      <c r="AA716" s="33"/>
      <c r="AC716" s="34"/>
    </row>
    <row r="717" spans="3:29" ht="12.75" x14ac:dyDescent="0.2">
      <c r="C717" s="31"/>
      <c r="G717" s="32"/>
      <c r="H717" s="32"/>
      <c r="I717" s="32"/>
      <c r="J717" s="32"/>
      <c r="K717" s="32"/>
      <c r="L717" s="32"/>
      <c r="Z717" s="33"/>
      <c r="AA717" s="33"/>
      <c r="AC717" s="34"/>
    </row>
    <row r="718" spans="3:29" ht="12.75" x14ac:dyDescent="0.2">
      <c r="C718" s="31"/>
      <c r="G718" s="32"/>
      <c r="H718" s="32"/>
      <c r="I718" s="32"/>
      <c r="J718" s="32"/>
      <c r="K718" s="32"/>
      <c r="L718" s="32"/>
      <c r="Z718" s="33"/>
      <c r="AA718" s="33"/>
      <c r="AC718" s="34"/>
    </row>
    <row r="719" spans="3:29" ht="12.75" x14ac:dyDescent="0.2">
      <c r="C719" s="31"/>
      <c r="G719" s="32"/>
      <c r="H719" s="32"/>
      <c r="I719" s="32"/>
      <c r="J719" s="32"/>
      <c r="K719" s="32"/>
      <c r="L719" s="32"/>
      <c r="Z719" s="33"/>
      <c r="AA719" s="33"/>
      <c r="AC719" s="34"/>
    </row>
    <row r="720" spans="3:29" ht="12.75" x14ac:dyDescent="0.2">
      <c r="C720" s="31"/>
      <c r="G720" s="32"/>
      <c r="H720" s="32"/>
      <c r="I720" s="32"/>
      <c r="J720" s="32"/>
      <c r="K720" s="32"/>
      <c r="L720" s="32"/>
      <c r="Z720" s="33"/>
      <c r="AA720" s="33"/>
      <c r="AC720" s="34"/>
    </row>
    <row r="721" spans="3:29" ht="12.75" x14ac:dyDescent="0.2">
      <c r="C721" s="31"/>
      <c r="G721" s="32"/>
      <c r="H721" s="32"/>
      <c r="I721" s="32"/>
      <c r="J721" s="32"/>
      <c r="K721" s="32"/>
      <c r="L721" s="32"/>
      <c r="Z721" s="33"/>
      <c r="AA721" s="33"/>
      <c r="AC721" s="34"/>
    </row>
    <row r="722" spans="3:29" ht="12.75" x14ac:dyDescent="0.2">
      <c r="C722" s="31"/>
      <c r="G722" s="32"/>
      <c r="H722" s="32"/>
      <c r="I722" s="32"/>
      <c r="J722" s="32"/>
      <c r="K722" s="32"/>
      <c r="L722" s="32"/>
      <c r="Z722" s="33"/>
      <c r="AA722" s="33"/>
      <c r="AC722" s="34"/>
    </row>
    <row r="723" spans="3:29" ht="12.75" x14ac:dyDescent="0.2">
      <c r="C723" s="31"/>
      <c r="G723" s="32"/>
      <c r="H723" s="32"/>
      <c r="I723" s="32"/>
      <c r="J723" s="32"/>
      <c r="K723" s="32"/>
      <c r="L723" s="32"/>
      <c r="Z723" s="33"/>
      <c r="AA723" s="33"/>
      <c r="AC723" s="34"/>
    </row>
    <row r="724" spans="3:29" ht="12.75" x14ac:dyDescent="0.2">
      <c r="C724" s="31"/>
      <c r="G724" s="32"/>
      <c r="H724" s="32"/>
      <c r="I724" s="32"/>
      <c r="J724" s="32"/>
      <c r="K724" s="32"/>
      <c r="L724" s="32"/>
      <c r="Z724" s="33"/>
      <c r="AA724" s="33"/>
      <c r="AC724" s="34"/>
    </row>
    <row r="725" spans="3:29" ht="12.75" x14ac:dyDescent="0.2">
      <c r="C725" s="31"/>
      <c r="G725" s="32"/>
      <c r="H725" s="32"/>
      <c r="I725" s="32"/>
      <c r="J725" s="32"/>
      <c r="K725" s="32"/>
      <c r="L725" s="32"/>
      <c r="Z725" s="33"/>
      <c r="AA725" s="33"/>
      <c r="AC725" s="34"/>
    </row>
    <row r="726" spans="3:29" ht="12.75" x14ac:dyDescent="0.2">
      <c r="C726" s="31"/>
      <c r="G726" s="32"/>
      <c r="H726" s="32"/>
      <c r="I726" s="32"/>
      <c r="J726" s="32"/>
      <c r="K726" s="32"/>
      <c r="L726" s="32"/>
      <c r="Z726" s="33"/>
      <c r="AA726" s="33"/>
      <c r="AC726" s="34"/>
    </row>
    <row r="727" spans="3:29" ht="12.75" x14ac:dyDescent="0.2">
      <c r="C727" s="31"/>
      <c r="G727" s="32"/>
      <c r="H727" s="32"/>
      <c r="I727" s="32"/>
      <c r="J727" s="32"/>
      <c r="K727" s="32"/>
      <c r="L727" s="32"/>
      <c r="Z727" s="33"/>
      <c r="AA727" s="33"/>
      <c r="AC727" s="34"/>
    </row>
    <row r="728" spans="3:29" ht="12.75" x14ac:dyDescent="0.2">
      <c r="C728" s="31"/>
      <c r="G728" s="32"/>
      <c r="H728" s="32"/>
      <c r="I728" s="32"/>
      <c r="J728" s="32"/>
      <c r="K728" s="32"/>
      <c r="L728" s="32"/>
      <c r="Z728" s="33"/>
      <c r="AA728" s="33"/>
      <c r="AC728" s="34"/>
    </row>
    <row r="729" spans="3:29" ht="12.75" x14ac:dyDescent="0.2">
      <c r="C729" s="31"/>
      <c r="G729" s="32"/>
      <c r="H729" s="32"/>
      <c r="I729" s="32"/>
      <c r="J729" s="32"/>
      <c r="K729" s="32"/>
      <c r="L729" s="32"/>
      <c r="Z729" s="33"/>
      <c r="AA729" s="33"/>
      <c r="AC729" s="34"/>
    </row>
    <row r="730" spans="3:29" ht="12.75" x14ac:dyDescent="0.2">
      <c r="C730" s="31"/>
      <c r="G730" s="32"/>
      <c r="H730" s="32"/>
      <c r="I730" s="32"/>
      <c r="J730" s="32"/>
      <c r="K730" s="32"/>
      <c r="L730" s="32"/>
      <c r="Z730" s="33"/>
      <c r="AA730" s="33"/>
      <c r="AC730" s="34"/>
    </row>
    <row r="731" spans="3:29" ht="12.75" x14ac:dyDescent="0.2">
      <c r="C731" s="31"/>
      <c r="G731" s="32"/>
      <c r="H731" s="32"/>
      <c r="I731" s="32"/>
      <c r="J731" s="32"/>
      <c r="K731" s="32"/>
      <c r="L731" s="32"/>
      <c r="Z731" s="33"/>
      <c r="AA731" s="33"/>
      <c r="AC731" s="34"/>
    </row>
    <row r="732" spans="3:29" ht="12.75" x14ac:dyDescent="0.2">
      <c r="C732" s="31"/>
      <c r="G732" s="32"/>
      <c r="H732" s="32"/>
      <c r="I732" s="32"/>
      <c r="J732" s="32"/>
      <c r="K732" s="32"/>
      <c r="L732" s="32"/>
      <c r="Z732" s="33"/>
      <c r="AA732" s="33"/>
      <c r="AC732" s="34"/>
    </row>
    <row r="733" spans="3:29" ht="12.75" x14ac:dyDescent="0.2">
      <c r="C733" s="31"/>
      <c r="G733" s="32"/>
      <c r="H733" s="32"/>
      <c r="I733" s="32"/>
      <c r="J733" s="32"/>
      <c r="K733" s="32"/>
      <c r="L733" s="32"/>
      <c r="Z733" s="33"/>
      <c r="AA733" s="33"/>
      <c r="AC733" s="34"/>
    </row>
    <row r="734" spans="3:29" ht="12.75" x14ac:dyDescent="0.2">
      <c r="C734" s="31"/>
      <c r="G734" s="32"/>
      <c r="H734" s="32"/>
      <c r="I734" s="32"/>
      <c r="J734" s="32"/>
      <c r="K734" s="32"/>
      <c r="L734" s="32"/>
      <c r="Z734" s="33"/>
      <c r="AA734" s="33"/>
      <c r="AC734" s="34"/>
    </row>
    <row r="735" spans="3:29" ht="12.75" x14ac:dyDescent="0.2">
      <c r="C735" s="31"/>
      <c r="G735" s="32"/>
      <c r="H735" s="32"/>
      <c r="I735" s="32"/>
      <c r="J735" s="32"/>
      <c r="K735" s="32"/>
      <c r="L735" s="32"/>
      <c r="Z735" s="33"/>
      <c r="AA735" s="33"/>
      <c r="AC735" s="34"/>
    </row>
    <row r="736" spans="3:29" ht="12.75" x14ac:dyDescent="0.2">
      <c r="C736" s="31"/>
      <c r="G736" s="32"/>
      <c r="H736" s="32"/>
      <c r="I736" s="32"/>
      <c r="J736" s="32"/>
      <c r="K736" s="32"/>
      <c r="L736" s="32"/>
      <c r="Z736" s="33"/>
      <c r="AA736" s="33"/>
      <c r="AC736" s="34"/>
    </row>
    <row r="737" spans="3:29" ht="12.75" x14ac:dyDescent="0.2">
      <c r="C737" s="31"/>
      <c r="G737" s="32"/>
      <c r="H737" s="32"/>
      <c r="I737" s="32"/>
      <c r="J737" s="32"/>
      <c r="K737" s="32"/>
      <c r="L737" s="32"/>
      <c r="Z737" s="33"/>
      <c r="AA737" s="33"/>
      <c r="AC737" s="34"/>
    </row>
    <row r="738" spans="3:29" ht="12.75" x14ac:dyDescent="0.2">
      <c r="C738" s="31"/>
      <c r="G738" s="32"/>
      <c r="H738" s="32"/>
      <c r="I738" s="32"/>
      <c r="J738" s="32"/>
      <c r="K738" s="32"/>
      <c r="L738" s="32"/>
      <c r="Z738" s="33"/>
      <c r="AA738" s="33"/>
      <c r="AC738" s="34"/>
    </row>
    <row r="739" spans="3:29" ht="12.75" x14ac:dyDescent="0.2">
      <c r="C739" s="31"/>
      <c r="G739" s="32"/>
      <c r="H739" s="32"/>
      <c r="I739" s="32"/>
      <c r="J739" s="32"/>
      <c r="K739" s="32"/>
      <c r="L739" s="32"/>
      <c r="Z739" s="33"/>
      <c r="AA739" s="33"/>
      <c r="AC739" s="34"/>
    </row>
    <row r="740" spans="3:29" ht="12.75" x14ac:dyDescent="0.2">
      <c r="C740" s="31"/>
      <c r="G740" s="32"/>
      <c r="H740" s="32"/>
      <c r="I740" s="32"/>
      <c r="J740" s="32"/>
      <c r="K740" s="32"/>
      <c r="L740" s="32"/>
      <c r="Z740" s="33"/>
      <c r="AA740" s="33"/>
      <c r="AC740" s="34"/>
    </row>
    <row r="741" spans="3:29" ht="12.75" x14ac:dyDescent="0.2">
      <c r="C741" s="31"/>
      <c r="G741" s="32"/>
      <c r="H741" s="32"/>
      <c r="I741" s="32"/>
      <c r="J741" s="32"/>
      <c r="K741" s="32"/>
      <c r="L741" s="32"/>
      <c r="Z741" s="33"/>
      <c r="AA741" s="33"/>
      <c r="AC741" s="34"/>
    </row>
    <row r="742" spans="3:29" ht="12.75" x14ac:dyDescent="0.2">
      <c r="C742" s="31"/>
      <c r="G742" s="32"/>
      <c r="H742" s="32"/>
      <c r="I742" s="32"/>
      <c r="J742" s="32"/>
      <c r="K742" s="32"/>
      <c r="L742" s="32"/>
      <c r="Z742" s="33"/>
      <c r="AA742" s="33"/>
      <c r="AC742" s="34"/>
    </row>
    <row r="743" spans="3:29" ht="12.75" x14ac:dyDescent="0.2">
      <c r="C743" s="31"/>
      <c r="G743" s="32"/>
      <c r="H743" s="32"/>
      <c r="I743" s="32"/>
      <c r="J743" s="32"/>
      <c r="K743" s="32"/>
      <c r="L743" s="32"/>
      <c r="Z743" s="33"/>
      <c r="AA743" s="33"/>
      <c r="AC743" s="34"/>
    </row>
    <row r="744" spans="3:29" ht="12.75" x14ac:dyDescent="0.2">
      <c r="C744" s="31"/>
      <c r="G744" s="32"/>
      <c r="H744" s="32"/>
      <c r="I744" s="32"/>
      <c r="J744" s="32"/>
      <c r="K744" s="32"/>
      <c r="L744" s="32"/>
      <c r="Z744" s="33"/>
      <c r="AA744" s="33"/>
      <c r="AC744" s="34"/>
    </row>
    <row r="745" spans="3:29" ht="12.75" x14ac:dyDescent="0.2">
      <c r="C745" s="31"/>
      <c r="G745" s="32"/>
      <c r="H745" s="32"/>
      <c r="I745" s="32"/>
      <c r="J745" s="32"/>
      <c r="K745" s="32"/>
      <c r="L745" s="32"/>
      <c r="Z745" s="33"/>
      <c r="AA745" s="33"/>
      <c r="AC745" s="34"/>
    </row>
    <row r="746" spans="3:29" ht="12.75" x14ac:dyDescent="0.2">
      <c r="C746" s="31"/>
      <c r="G746" s="32"/>
      <c r="H746" s="32"/>
      <c r="I746" s="32"/>
      <c r="J746" s="32"/>
      <c r="K746" s="32"/>
      <c r="L746" s="32"/>
      <c r="Z746" s="33"/>
      <c r="AA746" s="33"/>
      <c r="AC746" s="34"/>
    </row>
    <row r="747" spans="3:29" ht="12.75" x14ac:dyDescent="0.2">
      <c r="C747" s="31"/>
      <c r="G747" s="32"/>
      <c r="H747" s="32"/>
      <c r="I747" s="32"/>
      <c r="J747" s="32"/>
      <c r="K747" s="32"/>
      <c r="L747" s="32"/>
      <c r="Z747" s="33"/>
      <c r="AA747" s="33"/>
      <c r="AC747" s="34"/>
    </row>
    <row r="748" spans="3:29" ht="12.75" x14ac:dyDescent="0.2">
      <c r="C748" s="31"/>
      <c r="G748" s="32"/>
      <c r="H748" s="32"/>
      <c r="I748" s="32"/>
      <c r="J748" s="32"/>
      <c r="K748" s="32"/>
      <c r="L748" s="32"/>
      <c r="Z748" s="33"/>
      <c r="AA748" s="33"/>
      <c r="AC748" s="34"/>
    </row>
    <row r="749" spans="3:29" ht="12.75" x14ac:dyDescent="0.2">
      <c r="C749" s="31"/>
      <c r="G749" s="32"/>
      <c r="H749" s="32"/>
      <c r="I749" s="32"/>
      <c r="J749" s="32"/>
      <c r="K749" s="32"/>
      <c r="L749" s="32"/>
      <c r="Z749" s="33"/>
      <c r="AA749" s="33"/>
      <c r="AC749" s="34"/>
    </row>
    <row r="750" spans="3:29" ht="12.75" x14ac:dyDescent="0.2">
      <c r="C750" s="31"/>
      <c r="G750" s="32"/>
      <c r="H750" s="32"/>
      <c r="I750" s="32"/>
      <c r="J750" s="32"/>
      <c r="K750" s="32"/>
      <c r="L750" s="32"/>
      <c r="Z750" s="33"/>
      <c r="AA750" s="33"/>
      <c r="AC750" s="34"/>
    </row>
    <row r="751" spans="3:29" ht="12.75" x14ac:dyDescent="0.2">
      <c r="C751" s="31"/>
      <c r="G751" s="32"/>
      <c r="H751" s="32"/>
      <c r="I751" s="32"/>
      <c r="J751" s="32"/>
      <c r="K751" s="32"/>
      <c r="L751" s="32"/>
      <c r="Z751" s="33"/>
      <c r="AA751" s="33"/>
      <c r="AC751" s="34"/>
    </row>
    <row r="752" spans="3:29" ht="12.75" x14ac:dyDescent="0.2">
      <c r="C752" s="31"/>
      <c r="G752" s="32"/>
      <c r="H752" s="32"/>
      <c r="I752" s="32"/>
      <c r="J752" s="32"/>
      <c r="K752" s="32"/>
      <c r="L752" s="32"/>
      <c r="Z752" s="33"/>
      <c r="AA752" s="33"/>
      <c r="AC752" s="34"/>
    </row>
    <row r="753" spans="3:29" ht="12.75" x14ac:dyDescent="0.2">
      <c r="C753" s="31"/>
      <c r="G753" s="32"/>
      <c r="H753" s="32"/>
      <c r="I753" s="32"/>
      <c r="J753" s="32"/>
      <c r="K753" s="32"/>
      <c r="L753" s="32"/>
      <c r="Z753" s="33"/>
      <c r="AA753" s="33"/>
      <c r="AC753" s="34"/>
    </row>
    <row r="754" spans="3:29" ht="12.75" x14ac:dyDescent="0.2">
      <c r="C754" s="31"/>
      <c r="G754" s="32"/>
      <c r="H754" s="32"/>
      <c r="I754" s="32"/>
      <c r="J754" s="32"/>
      <c r="K754" s="32"/>
      <c r="L754" s="32"/>
      <c r="Z754" s="33"/>
      <c r="AA754" s="33"/>
      <c r="AC754" s="34"/>
    </row>
    <row r="755" spans="3:29" ht="12.75" x14ac:dyDescent="0.2">
      <c r="C755" s="31"/>
      <c r="G755" s="32"/>
      <c r="H755" s="32"/>
      <c r="I755" s="32"/>
      <c r="J755" s="32"/>
      <c r="K755" s="32"/>
      <c r="L755" s="32"/>
      <c r="Z755" s="33"/>
      <c r="AA755" s="33"/>
      <c r="AC755" s="34"/>
    </row>
    <row r="756" spans="3:29" ht="12.75" x14ac:dyDescent="0.2">
      <c r="C756" s="31"/>
      <c r="G756" s="32"/>
      <c r="H756" s="32"/>
      <c r="I756" s="32"/>
      <c r="J756" s="32"/>
      <c r="K756" s="32"/>
      <c r="L756" s="32"/>
      <c r="Z756" s="33"/>
      <c r="AA756" s="33"/>
      <c r="AC756" s="34"/>
    </row>
    <row r="757" spans="3:29" ht="12.75" x14ac:dyDescent="0.2">
      <c r="C757" s="31"/>
      <c r="G757" s="32"/>
      <c r="H757" s="32"/>
      <c r="I757" s="32"/>
      <c r="J757" s="32"/>
      <c r="K757" s="32"/>
      <c r="L757" s="32"/>
      <c r="Z757" s="33"/>
      <c r="AA757" s="33"/>
      <c r="AC757" s="34"/>
    </row>
    <row r="758" spans="3:29" ht="12.75" x14ac:dyDescent="0.2">
      <c r="C758" s="31"/>
      <c r="G758" s="32"/>
      <c r="H758" s="32"/>
      <c r="I758" s="32"/>
      <c r="J758" s="32"/>
      <c r="K758" s="32"/>
      <c r="L758" s="32"/>
      <c r="Z758" s="33"/>
      <c r="AA758" s="33"/>
      <c r="AC758" s="34"/>
    </row>
    <row r="759" spans="3:29" ht="12.75" x14ac:dyDescent="0.2">
      <c r="C759" s="31"/>
      <c r="G759" s="32"/>
      <c r="H759" s="32"/>
      <c r="I759" s="32"/>
      <c r="J759" s="32"/>
      <c r="K759" s="32"/>
      <c r="L759" s="32"/>
      <c r="Z759" s="33"/>
      <c r="AA759" s="33"/>
      <c r="AC759" s="34"/>
    </row>
    <row r="760" spans="3:29" ht="12.75" x14ac:dyDescent="0.2">
      <c r="C760" s="31"/>
      <c r="G760" s="32"/>
      <c r="H760" s="32"/>
      <c r="I760" s="32"/>
      <c r="J760" s="32"/>
      <c r="K760" s="32"/>
      <c r="L760" s="32"/>
      <c r="Z760" s="33"/>
      <c r="AA760" s="33"/>
      <c r="AC760" s="34"/>
    </row>
    <row r="761" spans="3:29" ht="12.75" x14ac:dyDescent="0.2">
      <c r="C761" s="31"/>
      <c r="G761" s="32"/>
      <c r="H761" s="32"/>
      <c r="I761" s="32"/>
      <c r="J761" s="32"/>
      <c r="K761" s="32"/>
      <c r="L761" s="32"/>
      <c r="Z761" s="33"/>
      <c r="AA761" s="33"/>
      <c r="AC761" s="34"/>
    </row>
    <row r="762" spans="3:29" ht="12.75" x14ac:dyDescent="0.2">
      <c r="C762" s="31"/>
      <c r="G762" s="32"/>
      <c r="H762" s="32"/>
      <c r="I762" s="32"/>
      <c r="J762" s="32"/>
      <c r="K762" s="32"/>
      <c r="L762" s="32"/>
      <c r="Z762" s="33"/>
      <c r="AA762" s="33"/>
      <c r="AC762" s="34"/>
    </row>
    <row r="763" spans="3:29" ht="12.75" x14ac:dyDescent="0.2">
      <c r="C763" s="31"/>
      <c r="G763" s="32"/>
      <c r="H763" s="32"/>
      <c r="I763" s="32"/>
      <c r="J763" s="32"/>
      <c r="K763" s="32"/>
      <c r="L763" s="32"/>
      <c r="Z763" s="33"/>
      <c r="AA763" s="33"/>
      <c r="AC763" s="34"/>
    </row>
    <row r="764" spans="3:29" ht="12.75" x14ac:dyDescent="0.2">
      <c r="C764" s="31"/>
      <c r="G764" s="32"/>
      <c r="H764" s="32"/>
      <c r="I764" s="32"/>
      <c r="J764" s="32"/>
      <c r="K764" s="32"/>
      <c r="L764" s="32"/>
      <c r="Z764" s="33"/>
      <c r="AA764" s="33"/>
      <c r="AC764" s="34"/>
    </row>
    <row r="765" spans="3:29" ht="12.75" x14ac:dyDescent="0.2">
      <c r="C765" s="31"/>
      <c r="G765" s="32"/>
      <c r="H765" s="32"/>
      <c r="I765" s="32"/>
      <c r="J765" s="32"/>
      <c r="K765" s="32"/>
      <c r="L765" s="32"/>
      <c r="Z765" s="33"/>
      <c r="AA765" s="33"/>
      <c r="AC765" s="34"/>
    </row>
    <row r="766" spans="3:29" ht="12.75" x14ac:dyDescent="0.2">
      <c r="C766" s="31"/>
      <c r="G766" s="32"/>
      <c r="H766" s="32"/>
      <c r="I766" s="32"/>
      <c r="J766" s="32"/>
      <c r="K766" s="32"/>
      <c r="L766" s="32"/>
      <c r="Z766" s="33"/>
      <c r="AA766" s="33"/>
      <c r="AC766" s="34"/>
    </row>
    <row r="767" spans="3:29" ht="12.75" x14ac:dyDescent="0.2">
      <c r="C767" s="31"/>
      <c r="G767" s="32"/>
      <c r="H767" s="32"/>
      <c r="I767" s="32"/>
      <c r="J767" s="32"/>
      <c r="K767" s="32"/>
      <c r="L767" s="32"/>
      <c r="Z767" s="33"/>
      <c r="AA767" s="33"/>
      <c r="AC767" s="34"/>
    </row>
    <row r="768" spans="3:29" ht="12.75" x14ac:dyDescent="0.2">
      <c r="C768" s="31"/>
      <c r="G768" s="32"/>
      <c r="H768" s="32"/>
      <c r="I768" s="32"/>
      <c r="J768" s="32"/>
      <c r="K768" s="32"/>
      <c r="L768" s="32"/>
      <c r="Z768" s="33"/>
      <c r="AA768" s="33"/>
      <c r="AC768" s="34"/>
    </row>
    <row r="769" spans="3:29" ht="12.75" x14ac:dyDescent="0.2">
      <c r="C769" s="31"/>
      <c r="G769" s="32"/>
      <c r="H769" s="32"/>
      <c r="I769" s="32"/>
      <c r="J769" s="32"/>
      <c r="K769" s="32"/>
      <c r="L769" s="32"/>
      <c r="Z769" s="33"/>
      <c r="AA769" s="33"/>
      <c r="AC769" s="34"/>
    </row>
    <row r="770" spans="3:29" ht="12.75" x14ac:dyDescent="0.2">
      <c r="C770" s="31"/>
      <c r="G770" s="32"/>
      <c r="H770" s="32"/>
      <c r="I770" s="32"/>
      <c r="J770" s="32"/>
      <c r="K770" s="32"/>
      <c r="L770" s="32"/>
      <c r="Z770" s="33"/>
      <c r="AA770" s="33"/>
      <c r="AC770" s="34"/>
    </row>
    <row r="771" spans="3:29" ht="12.75" x14ac:dyDescent="0.2">
      <c r="C771" s="31"/>
      <c r="G771" s="32"/>
      <c r="H771" s="32"/>
      <c r="I771" s="32"/>
      <c r="J771" s="32"/>
      <c r="K771" s="32"/>
      <c r="L771" s="32"/>
      <c r="Z771" s="33"/>
      <c r="AA771" s="33"/>
      <c r="AC771" s="34"/>
    </row>
    <row r="772" spans="3:29" ht="12.75" x14ac:dyDescent="0.2">
      <c r="C772" s="31"/>
      <c r="G772" s="32"/>
      <c r="H772" s="32"/>
      <c r="I772" s="32"/>
      <c r="J772" s="32"/>
      <c r="K772" s="32"/>
      <c r="L772" s="32"/>
      <c r="Z772" s="33"/>
      <c r="AA772" s="33"/>
      <c r="AC772" s="34"/>
    </row>
    <row r="773" spans="3:29" ht="12.75" x14ac:dyDescent="0.2">
      <c r="C773" s="31"/>
      <c r="G773" s="32"/>
      <c r="H773" s="32"/>
      <c r="I773" s="32"/>
      <c r="J773" s="32"/>
      <c r="K773" s="32"/>
      <c r="L773" s="32"/>
      <c r="Z773" s="33"/>
      <c r="AA773" s="33"/>
      <c r="AC773" s="34"/>
    </row>
    <row r="774" spans="3:29" ht="12.75" x14ac:dyDescent="0.2">
      <c r="C774" s="31"/>
      <c r="G774" s="32"/>
      <c r="H774" s="32"/>
      <c r="I774" s="32"/>
      <c r="J774" s="32"/>
      <c r="K774" s="32"/>
      <c r="L774" s="32"/>
      <c r="Z774" s="33"/>
      <c r="AA774" s="33"/>
      <c r="AC774" s="34"/>
    </row>
    <row r="775" spans="3:29" ht="12.75" x14ac:dyDescent="0.2">
      <c r="C775" s="31"/>
      <c r="G775" s="32"/>
      <c r="H775" s="32"/>
      <c r="I775" s="32"/>
      <c r="J775" s="32"/>
      <c r="K775" s="32"/>
      <c r="L775" s="32"/>
      <c r="Z775" s="33"/>
      <c r="AA775" s="33"/>
      <c r="AC775" s="34"/>
    </row>
    <row r="776" spans="3:29" ht="12.75" x14ac:dyDescent="0.2">
      <c r="C776" s="31"/>
      <c r="G776" s="32"/>
      <c r="H776" s="32"/>
      <c r="I776" s="32"/>
      <c r="J776" s="32"/>
      <c r="K776" s="32"/>
      <c r="L776" s="32"/>
      <c r="Z776" s="33"/>
      <c r="AA776" s="33"/>
      <c r="AC776" s="34"/>
    </row>
    <row r="777" spans="3:29" ht="12.75" x14ac:dyDescent="0.2">
      <c r="C777" s="31"/>
      <c r="G777" s="32"/>
      <c r="H777" s="32"/>
      <c r="I777" s="32"/>
      <c r="J777" s="32"/>
      <c r="K777" s="32"/>
      <c r="L777" s="32"/>
      <c r="Z777" s="33"/>
      <c r="AA777" s="33"/>
      <c r="AC777" s="34"/>
    </row>
    <row r="778" spans="3:29" ht="12.75" x14ac:dyDescent="0.2">
      <c r="C778" s="31"/>
      <c r="G778" s="32"/>
      <c r="H778" s="32"/>
      <c r="I778" s="32"/>
      <c r="J778" s="32"/>
      <c r="K778" s="32"/>
      <c r="L778" s="32"/>
      <c r="Z778" s="33"/>
      <c r="AA778" s="33"/>
      <c r="AC778" s="34"/>
    </row>
    <row r="779" spans="3:29" ht="12.75" x14ac:dyDescent="0.2">
      <c r="C779" s="31"/>
      <c r="G779" s="32"/>
      <c r="H779" s="32"/>
      <c r="I779" s="32"/>
      <c r="J779" s="32"/>
      <c r="K779" s="32"/>
      <c r="L779" s="32"/>
      <c r="Z779" s="33"/>
      <c r="AA779" s="33"/>
      <c r="AC779" s="34"/>
    </row>
    <row r="780" spans="3:29" ht="12.75" x14ac:dyDescent="0.2">
      <c r="C780" s="31"/>
      <c r="G780" s="32"/>
      <c r="H780" s="32"/>
      <c r="I780" s="32"/>
      <c r="J780" s="32"/>
      <c r="K780" s="32"/>
      <c r="L780" s="32"/>
      <c r="Z780" s="33"/>
      <c r="AA780" s="33"/>
      <c r="AC780" s="34"/>
    </row>
    <row r="781" spans="3:29" ht="12.75" x14ac:dyDescent="0.2">
      <c r="C781" s="31"/>
      <c r="G781" s="32"/>
      <c r="H781" s="32"/>
      <c r="I781" s="32"/>
      <c r="J781" s="32"/>
      <c r="K781" s="32"/>
      <c r="L781" s="32"/>
      <c r="Z781" s="33"/>
      <c r="AA781" s="33"/>
      <c r="AC781" s="34"/>
    </row>
    <row r="782" spans="3:29" ht="12.75" x14ac:dyDescent="0.2">
      <c r="C782" s="31"/>
      <c r="G782" s="32"/>
      <c r="H782" s="32"/>
      <c r="I782" s="32"/>
      <c r="J782" s="32"/>
      <c r="K782" s="32"/>
      <c r="L782" s="32"/>
      <c r="Z782" s="33"/>
      <c r="AA782" s="33"/>
      <c r="AC782" s="34"/>
    </row>
    <row r="783" spans="3:29" ht="12.75" x14ac:dyDescent="0.2">
      <c r="C783" s="31"/>
      <c r="G783" s="32"/>
      <c r="H783" s="32"/>
      <c r="I783" s="32"/>
      <c r="J783" s="32"/>
      <c r="K783" s="32"/>
      <c r="L783" s="32"/>
      <c r="Z783" s="33"/>
      <c r="AA783" s="33"/>
      <c r="AC783" s="34"/>
    </row>
    <row r="784" spans="3:29" ht="12.75" x14ac:dyDescent="0.2">
      <c r="C784" s="31"/>
      <c r="G784" s="32"/>
      <c r="H784" s="32"/>
      <c r="I784" s="32"/>
      <c r="J784" s="32"/>
      <c r="K784" s="32"/>
      <c r="L784" s="32"/>
      <c r="Z784" s="33"/>
      <c r="AA784" s="33"/>
      <c r="AC784" s="34"/>
    </row>
    <row r="785" spans="3:29" ht="12.75" x14ac:dyDescent="0.2">
      <c r="C785" s="31"/>
      <c r="G785" s="32"/>
      <c r="H785" s="32"/>
      <c r="I785" s="32"/>
      <c r="J785" s="32"/>
      <c r="K785" s="32"/>
      <c r="L785" s="32"/>
      <c r="Z785" s="33"/>
      <c r="AA785" s="33"/>
      <c r="AC785" s="34"/>
    </row>
    <row r="786" spans="3:29" ht="12.75" x14ac:dyDescent="0.2">
      <c r="C786" s="31"/>
      <c r="G786" s="32"/>
      <c r="H786" s="32"/>
      <c r="I786" s="32"/>
      <c r="J786" s="32"/>
      <c r="K786" s="32"/>
      <c r="L786" s="32"/>
      <c r="Z786" s="33"/>
      <c r="AA786" s="33"/>
      <c r="AC786" s="34"/>
    </row>
    <row r="787" spans="3:29" ht="12.75" x14ac:dyDescent="0.2">
      <c r="C787" s="31"/>
      <c r="G787" s="32"/>
      <c r="H787" s="32"/>
      <c r="I787" s="32"/>
      <c r="J787" s="32"/>
      <c r="K787" s="32"/>
      <c r="L787" s="32"/>
      <c r="Z787" s="33"/>
      <c r="AA787" s="33"/>
      <c r="AC787" s="34"/>
    </row>
    <row r="788" spans="3:29" ht="12.75" x14ac:dyDescent="0.2">
      <c r="C788" s="31"/>
      <c r="G788" s="32"/>
      <c r="H788" s="32"/>
      <c r="I788" s="32"/>
      <c r="J788" s="32"/>
      <c r="K788" s="32"/>
      <c r="L788" s="32"/>
      <c r="Z788" s="33"/>
      <c r="AA788" s="33"/>
      <c r="AC788" s="34"/>
    </row>
    <row r="789" spans="3:29" ht="12.75" x14ac:dyDescent="0.2">
      <c r="C789" s="31"/>
      <c r="G789" s="32"/>
      <c r="H789" s="32"/>
      <c r="I789" s="32"/>
      <c r="J789" s="32"/>
      <c r="K789" s="32"/>
      <c r="L789" s="32"/>
      <c r="Z789" s="33"/>
      <c r="AA789" s="33"/>
      <c r="AC789" s="34"/>
    </row>
    <row r="790" spans="3:29" ht="12.75" x14ac:dyDescent="0.2">
      <c r="C790" s="31"/>
      <c r="G790" s="32"/>
      <c r="H790" s="32"/>
      <c r="I790" s="32"/>
      <c r="J790" s="32"/>
      <c r="K790" s="32"/>
      <c r="L790" s="32"/>
      <c r="Z790" s="33"/>
      <c r="AA790" s="33"/>
      <c r="AC790" s="34"/>
    </row>
    <row r="791" spans="3:29" ht="12.75" x14ac:dyDescent="0.2">
      <c r="C791" s="31"/>
      <c r="G791" s="32"/>
      <c r="H791" s="32"/>
      <c r="I791" s="32"/>
      <c r="J791" s="32"/>
      <c r="K791" s="32"/>
      <c r="L791" s="32"/>
      <c r="Z791" s="33"/>
      <c r="AA791" s="33"/>
      <c r="AC791" s="34"/>
    </row>
    <row r="792" spans="3:29" ht="12.75" x14ac:dyDescent="0.2">
      <c r="C792" s="31"/>
      <c r="G792" s="32"/>
      <c r="H792" s="32"/>
      <c r="I792" s="32"/>
      <c r="J792" s="32"/>
      <c r="K792" s="32"/>
      <c r="L792" s="32"/>
      <c r="Z792" s="33"/>
      <c r="AA792" s="33"/>
      <c r="AC792" s="34"/>
    </row>
    <row r="793" spans="3:29" ht="12.75" x14ac:dyDescent="0.2">
      <c r="C793" s="31"/>
      <c r="G793" s="32"/>
      <c r="H793" s="32"/>
      <c r="I793" s="32"/>
      <c r="J793" s="32"/>
      <c r="K793" s="32"/>
      <c r="L793" s="32"/>
      <c r="Z793" s="33"/>
      <c r="AA793" s="33"/>
      <c r="AC793" s="34"/>
    </row>
    <row r="794" spans="3:29" ht="12.75" x14ac:dyDescent="0.2">
      <c r="C794" s="31"/>
      <c r="G794" s="32"/>
      <c r="H794" s="32"/>
      <c r="I794" s="32"/>
      <c r="J794" s="32"/>
      <c r="K794" s="32"/>
      <c r="L794" s="32"/>
      <c r="Z794" s="33"/>
      <c r="AA794" s="33"/>
      <c r="AC794" s="34"/>
    </row>
    <row r="795" spans="3:29" ht="12.75" x14ac:dyDescent="0.2">
      <c r="C795" s="31"/>
      <c r="G795" s="32"/>
      <c r="H795" s="32"/>
      <c r="I795" s="32"/>
      <c r="J795" s="32"/>
      <c r="K795" s="32"/>
      <c r="L795" s="32"/>
      <c r="Z795" s="33"/>
      <c r="AA795" s="33"/>
      <c r="AC795" s="34"/>
    </row>
    <row r="796" spans="3:29" ht="12.75" x14ac:dyDescent="0.2">
      <c r="C796" s="31"/>
      <c r="G796" s="32"/>
      <c r="H796" s="32"/>
      <c r="I796" s="32"/>
      <c r="J796" s="32"/>
      <c r="K796" s="32"/>
      <c r="L796" s="32"/>
      <c r="Z796" s="33"/>
      <c r="AA796" s="33"/>
      <c r="AC796" s="34"/>
    </row>
    <row r="797" spans="3:29" ht="12.75" x14ac:dyDescent="0.2">
      <c r="C797" s="31"/>
      <c r="G797" s="32"/>
      <c r="H797" s="32"/>
      <c r="I797" s="32"/>
      <c r="J797" s="32"/>
      <c r="K797" s="32"/>
      <c r="L797" s="32"/>
      <c r="Z797" s="33"/>
      <c r="AA797" s="33"/>
      <c r="AC797" s="34"/>
    </row>
    <row r="798" spans="3:29" ht="12.75" x14ac:dyDescent="0.2">
      <c r="C798" s="31"/>
      <c r="G798" s="32"/>
      <c r="H798" s="32"/>
      <c r="I798" s="32"/>
      <c r="J798" s="32"/>
      <c r="K798" s="32"/>
      <c r="L798" s="32"/>
      <c r="Z798" s="33"/>
      <c r="AA798" s="33"/>
      <c r="AC798" s="34"/>
    </row>
    <row r="799" spans="3:29" ht="12.75" x14ac:dyDescent="0.2">
      <c r="C799" s="31"/>
      <c r="G799" s="32"/>
      <c r="H799" s="32"/>
      <c r="I799" s="32"/>
      <c r="J799" s="32"/>
      <c r="K799" s="32"/>
      <c r="L799" s="32"/>
      <c r="Z799" s="33"/>
      <c r="AA799" s="33"/>
      <c r="AC799" s="34"/>
    </row>
    <row r="800" spans="3:29" ht="12.75" x14ac:dyDescent="0.2">
      <c r="C800" s="31"/>
      <c r="G800" s="32"/>
      <c r="H800" s="32"/>
      <c r="I800" s="32"/>
      <c r="J800" s="32"/>
      <c r="K800" s="32"/>
      <c r="L800" s="32"/>
      <c r="Z800" s="33"/>
      <c r="AA800" s="33"/>
      <c r="AC800" s="34"/>
    </row>
    <row r="801" spans="3:29" ht="12.75" x14ac:dyDescent="0.2">
      <c r="C801" s="31"/>
      <c r="G801" s="32"/>
      <c r="H801" s="32"/>
      <c r="I801" s="32"/>
      <c r="J801" s="32"/>
      <c r="K801" s="32"/>
      <c r="L801" s="32"/>
      <c r="Z801" s="33"/>
      <c r="AA801" s="33"/>
      <c r="AC801" s="34"/>
    </row>
    <row r="802" spans="3:29" ht="12.75" x14ac:dyDescent="0.2">
      <c r="C802" s="31"/>
      <c r="G802" s="32"/>
      <c r="H802" s="32"/>
      <c r="I802" s="32"/>
      <c r="J802" s="32"/>
      <c r="K802" s="32"/>
      <c r="L802" s="32"/>
      <c r="Z802" s="33"/>
      <c r="AA802" s="33"/>
      <c r="AC802" s="34"/>
    </row>
    <row r="803" spans="3:29" ht="12.75" x14ac:dyDescent="0.2">
      <c r="C803" s="31"/>
      <c r="G803" s="32"/>
      <c r="H803" s="32"/>
      <c r="I803" s="32"/>
      <c r="J803" s="32"/>
      <c r="K803" s="32"/>
      <c r="L803" s="32"/>
      <c r="Z803" s="33"/>
      <c r="AA803" s="33"/>
      <c r="AC803" s="34"/>
    </row>
    <row r="804" spans="3:29" ht="12.75" x14ac:dyDescent="0.2">
      <c r="C804" s="31"/>
      <c r="G804" s="32"/>
      <c r="H804" s="32"/>
      <c r="I804" s="32"/>
      <c r="J804" s="32"/>
      <c r="K804" s="32"/>
      <c r="L804" s="32"/>
      <c r="Z804" s="33"/>
      <c r="AA804" s="33"/>
      <c r="AC804" s="34"/>
    </row>
    <row r="805" spans="3:29" ht="12.75" x14ac:dyDescent="0.2">
      <c r="C805" s="31"/>
      <c r="G805" s="32"/>
      <c r="H805" s="32"/>
      <c r="I805" s="32"/>
      <c r="J805" s="32"/>
      <c r="K805" s="32"/>
      <c r="L805" s="32"/>
      <c r="Z805" s="33"/>
      <c r="AA805" s="33"/>
      <c r="AC805" s="34"/>
    </row>
    <row r="806" spans="3:29" ht="12.75" x14ac:dyDescent="0.2">
      <c r="C806" s="31"/>
      <c r="G806" s="32"/>
      <c r="H806" s="32"/>
      <c r="I806" s="32"/>
      <c r="J806" s="32"/>
      <c r="K806" s="32"/>
      <c r="L806" s="32"/>
      <c r="Z806" s="33"/>
      <c r="AA806" s="33"/>
      <c r="AC806" s="34"/>
    </row>
    <row r="807" spans="3:29" ht="12.75" x14ac:dyDescent="0.2">
      <c r="C807" s="31"/>
      <c r="G807" s="32"/>
      <c r="H807" s="32"/>
      <c r="I807" s="32"/>
      <c r="J807" s="32"/>
      <c r="K807" s="32"/>
      <c r="L807" s="32"/>
      <c r="Z807" s="33"/>
      <c r="AA807" s="33"/>
      <c r="AC807" s="34"/>
    </row>
    <row r="808" spans="3:29" ht="12.75" x14ac:dyDescent="0.2">
      <c r="C808" s="31"/>
      <c r="G808" s="32"/>
      <c r="H808" s="32"/>
      <c r="I808" s="32"/>
      <c r="J808" s="32"/>
      <c r="K808" s="32"/>
      <c r="L808" s="32"/>
      <c r="Z808" s="33"/>
      <c r="AA808" s="33"/>
      <c r="AC808" s="34"/>
    </row>
    <row r="809" spans="3:29" ht="12.75" x14ac:dyDescent="0.2">
      <c r="C809" s="31"/>
      <c r="G809" s="32"/>
      <c r="H809" s="32"/>
      <c r="I809" s="32"/>
      <c r="J809" s="32"/>
      <c r="K809" s="32"/>
      <c r="L809" s="32"/>
      <c r="Z809" s="33"/>
      <c r="AA809" s="33"/>
      <c r="AC809" s="34"/>
    </row>
    <row r="810" spans="3:29" ht="12.75" x14ac:dyDescent="0.2">
      <c r="C810" s="31"/>
      <c r="G810" s="32"/>
      <c r="H810" s="32"/>
      <c r="I810" s="32"/>
      <c r="J810" s="32"/>
      <c r="K810" s="32"/>
      <c r="L810" s="32"/>
      <c r="Z810" s="33"/>
      <c r="AA810" s="33"/>
      <c r="AC810" s="34"/>
    </row>
    <row r="811" spans="3:29" ht="12.75" x14ac:dyDescent="0.2">
      <c r="C811" s="31"/>
      <c r="G811" s="32"/>
      <c r="H811" s="32"/>
      <c r="I811" s="32"/>
      <c r="J811" s="32"/>
      <c r="K811" s="32"/>
      <c r="L811" s="32"/>
      <c r="Z811" s="33"/>
      <c r="AA811" s="33"/>
      <c r="AC811" s="34"/>
    </row>
    <row r="812" spans="3:29" ht="12.75" x14ac:dyDescent="0.2">
      <c r="C812" s="31"/>
      <c r="G812" s="32"/>
      <c r="H812" s="32"/>
      <c r="I812" s="32"/>
      <c r="J812" s="32"/>
      <c r="K812" s="32"/>
      <c r="L812" s="32"/>
      <c r="Z812" s="33"/>
      <c r="AA812" s="33"/>
      <c r="AC812" s="34"/>
    </row>
    <row r="813" spans="3:29" ht="12.75" x14ac:dyDescent="0.2">
      <c r="C813" s="31"/>
      <c r="G813" s="32"/>
      <c r="H813" s="32"/>
      <c r="I813" s="32"/>
      <c r="J813" s="32"/>
      <c r="K813" s="32"/>
      <c r="L813" s="32"/>
      <c r="Z813" s="33"/>
      <c r="AA813" s="33"/>
      <c r="AC813" s="34"/>
    </row>
    <row r="814" spans="3:29" ht="12.75" x14ac:dyDescent="0.2">
      <c r="C814" s="31"/>
      <c r="G814" s="32"/>
      <c r="H814" s="32"/>
      <c r="I814" s="32"/>
      <c r="J814" s="32"/>
      <c r="K814" s="32"/>
      <c r="L814" s="32"/>
      <c r="Z814" s="33"/>
      <c r="AA814" s="33"/>
      <c r="AC814" s="34"/>
    </row>
    <row r="815" spans="3:29" ht="12.75" x14ac:dyDescent="0.2">
      <c r="C815" s="31"/>
      <c r="G815" s="32"/>
      <c r="H815" s="32"/>
      <c r="I815" s="32"/>
      <c r="J815" s="32"/>
      <c r="K815" s="32"/>
      <c r="L815" s="32"/>
      <c r="Z815" s="33"/>
      <c r="AA815" s="33"/>
      <c r="AC815" s="34"/>
    </row>
    <row r="816" spans="3:29" ht="12.75" x14ac:dyDescent="0.2">
      <c r="C816" s="31"/>
      <c r="G816" s="32"/>
      <c r="H816" s="32"/>
      <c r="I816" s="32"/>
      <c r="J816" s="32"/>
      <c r="K816" s="32"/>
      <c r="L816" s="32"/>
      <c r="Z816" s="33"/>
      <c r="AA816" s="33"/>
      <c r="AC816" s="34"/>
    </row>
    <row r="817" spans="3:29" ht="12.75" x14ac:dyDescent="0.2">
      <c r="C817" s="31"/>
      <c r="G817" s="32"/>
      <c r="H817" s="32"/>
      <c r="I817" s="32"/>
      <c r="J817" s="32"/>
      <c r="K817" s="32"/>
      <c r="L817" s="32"/>
      <c r="Z817" s="33"/>
      <c r="AA817" s="33"/>
      <c r="AC817" s="34"/>
    </row>
    <row r="818" spans="3:29" ht="12.75" x14ac:dyDescent="0.2">
      <c r="C818" s="31"/>
      <c r="G818" s="32"/>
      <c r="H818" s="32"/>
      <c r="I818" s="32"/>
      <c r="J818" s="32"/>
      <c r="K818" s="32"/>
      <c r="L818" s="32"/>
      <c r="Z818" s="33"/>
      <c r="AA818" s="33"/>
      <c r="AC818" s="34"/>
    </row>
    <row r="819" spans="3:29" ht="12.75" x14ac:dyDescent="0.2">
      <c r="C819" s="31"/>
      <c r="G819" s="32"/>
      <c r="H819" s="32"/>
      <c r="I819" s="32"/>
      <c r="J819" s="32"/>
      <c r="K819" s="32"/>
      <c r="L819" s="32"/>
      <c r="Z819" s="33"/>
      <c r="AA819" s="33"/>
      <c r="AC819" s="34"/>
    </row>
    <row r="820" spans="3:29" ht="12.75" x14ac:dyDescent="0.2">
      <c r="C820" s="31"/>
      <c r="G820" s="32"/>
      <c r="H820" s="32"/>
      <c r="I820" s="32"/>
      <c r="J820" s="32"/>
      <c r="K820" s="32"/>
      <c r="L820" s="32"/>
      <c r="Z820" s="33"/>
      <c r="AA820" s="33"/>
      <c r="AC820" s="34"/>
    </row>
    <row r="821" spans="3:29" ht="12.75" x14ac:dyDescent="0.2">
      <c r="C821" s="31"/>
      <c r="G821" s="32"/>
      <c r="H821" s="32"/>
      <c r="I821" s="32"/>
      <c r="J821" s="32"/>
      <c r="K821" s="32"/>
      <c r="L821" s="32"/>
      <c r="Z821" s="33"/>
      <c r="AA821" s="33"/>
      <c r="AC821" s="34"/>
    </row>
    <row r="822" spans="3:29" ht="12.75" x14ac:dyDescent="0.2">
      <c r="C822" s="31"/>
      <c r="G822" s="32"/>
      <c r="H822" s="32"/>
      <c r="I822" s="32"/>
      <c r="J822" s="32"/>
      <c r="K822" s="32"/>
      <c r="L822" s="32"/>
      <c r="Z822" s="33"/>
      <c r="AA822" s="33"/>
      <c r="AC822" s="34"/>
    </row>
    <row r="823" spans="3:29" ht="12.75" x14ac:dyDescent="0.2">
      <c r="C823" s="31"/>
      <c r="G823" s="32"/>
      <c r="H823" s="32"/>
      <c r="I823" s="32"/>
      <c r="J823" s="32"/>
      <c r="K823" s="32"/>
      <c r="L823" s="32"/>
      <c r="Z823" s="33"/>
      <c r="AA823" s="33"/>
      <c r="AC823" s="34"/>
    </row>
    <row r="824" spans="3:29" ht="12.75" x14ac:dyDescent="0.2">
      <c r="C824" s="31"/>
      <c r="G824" s="32"/>
      <c r="H824" s="32"/>
      <c r="I824" s="32"/>
      <c r="J824" s="32"/>
      <c r="K824" s="32"/>
      <c r="L824" s="32"/>
      <c r="Z824" s="33"/>
      <c r="AA824" s="33"/>
      <c r="AC824" s="34"/>
    </row>
    <row r="825" spans="3:29" ht="12.75" x14ac:dyDescent="0.2">
      <c r="C825" s="31"/>
      <c r="G825" s="32"/>
      <c r="H825" s="32"/>
      <c r="I825" s="32"/>
      <c r="J825" s="32"/>
      <c r="K825" s="32"/>
      <c r="L825" s="32"/>
      <c r="Z825" s="33"/>
      <c r="AA825" s="33"/>
      <c r="AC825" s="34"/>
    </row>
    <row r="826" spans="3:29" ht="12.75" x14ac:dyDescent="0.2">
      <c r="C826" s="31"/>
      <c r="G826" s="32"/>
      <c r="H826" s="32"/>
      <c r="I826" s="32"/>
      <c r="J826" s="32"/>
      <c r="K826" s="32"/>
      <c r="L826" s="32"/>
      <c r="Z826" s="33"/>
      <c r="AA826" s="33"/>
      <c r="AC826" s="34"/>
    </row>
    <row r="827" spans="3:29" ht="12.75" x14ac:dyDescent="0.2">
      <c r="C827" s="31"/>
      <c r="G827" s="32"/>
      <c r="H827" s="32"/>
      <c r="I827" s="32"/>
      <c r="J827" s="32"/>
      <c r="K827" s="32"/>
      <c r="L827" s="32"/>
      <c r="Z827" s="33"/>
      <c r="AA827" s="33"/>
      <c r="AC827" s="34"/>
    </row>
    <row r="828" spans="3:29" ht="12.75" x14ac:dyDescent="0.2">
      <c r="C828" s="31"/>
      <c r="G828" s="32"/>
      <c r="H828" s="32"/>
      <c r="I828" s="32"/>
      <c r="J828" s="32"/>
      <c r="K828" s="32"/>
      <c r="L828" s="32"/>
      <c r="Z828" s="33"/>
      <c r="AA828" s="33"/>
      <c r="AC828" s="34"/>
    </row>
    <row r="829" spans="3:29" ht="12.75" x14ac:dyDescent="0.2">
      <c r="C829" s="31"/>
      <c r="G829" s="32"/>
      <c r="H829" s="32"/>
      <c r="I829" s="32"/>
      <c r="J829" s="32"/>
      <c r="K829" s="32"/>
      <c r="L829" s="32"/>
      <c r="Z829" s="33"/>
      <c r="AA829" s="33"/>
      <c r="AC829" s="34"/>
    </row>
    <row r="830" spans="3:29" ht="12.75" x14ac:dyDescent="0.2">
      <c r="C830" s="31"/>
      <c r="G830" s="32"/>
      <c r="H830" s="32"/>
      <c r="I830" s="32"/>
      <c r="J830" s="32"/>
      <c r="K830" s="32"/>
      <c r="L830" s="32"/>
      <c r="Z830" s="33"/>
      <c r="AA830" s="33"/>
      <c r="AC830" s="34"/>
    </row>
    <row r="831" spans="3:29" ht="12.75" x14ac:dyDescent="0.2">
      <c r="C831" s="31"/>
      <c r="G831" s="32"/>
      <c r="H831" s="32"/>
      <c r="I831" s="32"/>
      <c r="J831" s="32"/>
      <c r="K831" s="32"/>
      <c r="L831" s="32"/>
      <c r="Z831" s="33"/>
      <c r="AA831" s="33"/>
      <c r="AC831" s="34"/>
    </row>
    <row r="832" spans="3:29" ht="12.75" x14ac:dyDescent="0.2">
      <c r="C832" s="31"/>
      <c r="G832" s="32"/>
      <c r="H832" s="32"/>
      <c r="I832" s="32"/>
      <c r="J832" s="32"/>
      <c r="K832" s="32"/>
      <c r="L832" s="32"/>
      <c r="Z832" s="33"/>
      <c r="AA832" s="33"/>
      <c r="AC832" s="34"/>
    </row>
    <row r="833" spans="3:29" ht="12.75" x14ac:dyDescent="0.2">
      <c r="C833" s="31"/>
      <c r="G833" s="32"/>
      <c r="H833" s="32"/>
      <c r="I833" s="32"/>
      <c r="J833" s="32"/>
      <c r="K833" s="32"/>
      <c r="L833" s="32"/>
      <c r="Z833" s="33"/>
      <c r="AA833" s="33"/>
      <c r="AC833" s="34"/>
    </row>
    <row r="834" spans="3:29" ht="12.75" x14ac:dyDescent="0.2">
      <c r="C834" s="31"/>
      <c r="G834" s="32"/>
      <c r="H834" s="32"/>
      <c r="I834" s="32"/>
      <c r="J834" s="32"/>
      <c r="K834" s="32"/>
      <c r="L834" s="32"/>
      <c r="Z834" s="33"/>
      <c r="AA834" s="33"/>
      <c r="AC834" s="34"/>
    </row>
    <row r="835" spans="3:29" ht="12.75" x14ac:dyDescent="0.2">
      <c r="C835" s="31"/>
      <c r="G835" s="32"/>
      <c r="H835" s="32"/>
      <c r="I835" s="32"/>
      <c r="J835" s="32"/>
      <c r="K835" s="32"/>
      <c r="L835" s="32"/>
      <c r="Z835" s="33"/>
      <c r="AA835" s="33"/>
      <c r="AC835" s="34"/>
    </row>
    <row r="836" spans="3:29" ht="12.75" x14ac:dyDescent="0.2">
      <c r="C836" s="31"/>
      <c r="G836" s="32"/>
      <c r="H836" s="32"/>
      <c r="I836" s="32"/>
      <c r="J836" s="32"/>
      <c r="K836" s="32"/>
      <c r="L836" s="32"/>
      <c r="Z836" s="33"/>
      <c r="AA836" s="33"/>
      <c r="AC836" s="34"/>
    </row>
    <row r="837" spans="3:29" ht="12.75" x14ac:dyDescent="0.2">
      <c r="C837" s="31"/>
      <c r="G837" s="32"/>
      <c r="H837" s="32"/>
      <c r="I837" s="32"/>
      <c r="J837" s="32"/>
      <c r="K837" s="32"/>
      <c r="L837" s="32"/>
      <c r="Z837" s="33"/>
      <c r="AA837" s="33"/>
      <c r="AC837" s="34"/>
    </row>
    <row r="838" spans="3:29" ht="12.75" x14ac:dyDescent="0.2">
      <c r="C838" s="31"/>
      <c r="G838" s="32"/>
      <c r="H838" s="32"/>
      <c r="I838" s="32"/>
      <c r="J838" s="32"/>
      <c r="K838" s="32"/>
      <c r="L838" s="32"/>
      <c r="Z838" s="33"/>
      <c r="AA838" s="33"/>
      <c r="AC838" s="34"/>
    </row>
    <row r="839" spans="3:29" ht="12.75" x14ac:dyDescent="0.2">
      <c r="C839" s="31"/>
      <c r="G839" s="32"/>
      <c r="H839" s="32"/>
      <c r="I839" s="32"/>
      <c r="J839" s="32"/>
      <c r="K839" s="32"/>
      <c r="L839" s="32"/>
      <c r="Z839" s="33"/>
      <c r="AA839" s="33"/>
      <c r="AC839" s="34"/>
    </row>
    <row r="840" spans="3:29" ht="12.75" x14ac:dyDescent="0.2">
      <c r="C840" s="31"/>
      <c r="G840" s="32"/>
      <c r="H840" s="32"/>
      <c r="I840" s="32"/>
      <c r="J840" s="32"/>
      <c r="K840" s="32"/>
      <c r="L840" s="32"/>
      <c r="Z840" s="33"/>
      <c r="AA840" s="33"/>
      <c r="AC840" s="34"/>
    </row>
    <row r="841" spans="3:29" ht="12.75" x14ac:dyDescent="0.2">
      <c r="C841" s="31"/>
      <c r="G841" s="32"/>
      <c r="H841" s="32"/>
      <c r="I841" s="32"/>
      <c r="J841" s="32"/>
      <c r="K841" s="32"/>
      <c r="L841" s="32"/>
      <c r="Z841" s="33"/>
      <c r="AA841" s="33"/>
      <c r="AC841" s="34"/>
    </row>
    <row r="842" spans="3:29" ht="12.75" x14ac:dyDescent="0.2">
      <c r="C842" s="31"/>
      <c r="G842" s="32"/>
      <c r="H842" s="32"/>
      <c r="I842" s="32"/>
      <c r="J842" s="32"/>
      <c r="K842" s="32"/>
      <c r="L842" s="32"/>
      <c r="Z842" s="33"/>
      <c r="AA842" s="33"/>
      <c r="AC842" s="34"/>
    </row>
    <row r="843" spans="3:29" ht="12.75" x14ac:dyDescent="0.2">
      <c r="C843" s="31"/>
      <c r="G843" s="32"/>
      <c r="H843" s="32"/>
      <c r="I843" s="32"/>
      <c r="J843" s="32"/>
      <c r="K843" s="32"/>
      <c r="L843" s="32"/>
      <c r="Z843" s="33"/>
      <c r="AA843" s="33"/>
      <c r="AC843" s="34"/>
    </row>
    <row r="844" spans="3:29" ht="12.75" x14ac:dyDescent="0.2">
      <c r="C844" s="31"/>
      <c r="G844" s="32"/>
      <c r="H844" s="32"/>
      <c r="I844" s="32"/>
      <c r="J844" s="32"/>
      <c r="K844" s="32"/>
      <c r="L844" s="32"/>
      <c r="Z844" s="33"/>
      <c r="AA844" s="33"/>
      <c r="AC844" s="34"/>
    </row>
    <row r="845" spans="3:29" ht="12.75" x14ac:dyDescent="0.2">
      <c r="C845" s="31"/>
      <c r="G845" s="32"/>
      <c r="H845" s="32"/>
      <c r="I845" s="32"/>
      <c r="J845" s="32"/>
      <c r="K845" s="32"/>
      <c r="L845" s="32"/>
      <c r="Z845" s="33"/>
      <c r="AA845" s="33"/>
      <c r="AC845" s="34"/>
    </row>
    <row r="846" spans="3:29" ht="12.75" x14ac:dyDescent="0.2">
      <c r="C846" s="31"/>
      <c r="G846" s="32"/>
      <c r="H846" s="32"/>
      <c r="I846" s="32"/>
      <c r="J846" s="32"/>
      <c r="K846" s="32"/>
      <c r="L846" s="32"/>
      <c r="Z846" s="33"/>
      <c r="AA846" s="33"/>
      <c r="AC846" s="34"/>
    </row>
    <row r="847" spans="3:29" ht="12.75" x14ac:dyDescent="0.2">
      <c r="C847" s="31"/>
      <c r="G847" s="32"/>
      <c r="H847" s="32"/>
      <c r="I847" s="32"/>
      <c r="J847" s="32"/>
      <c r="K847" s="32"/>
      <c r="L847" s="32"/>
      <c r="Z847" s="33"/>
      <c r="AA847" s="33"/>
      <c r="AC847" s="34"/>
    </row>
    <row r="848" spans="3:29" ht="12.75" x14ac:dyDescent="0.2">
      <c r="C848" s="31"/>
      <c r="G848" s="32"/>
      <c r="H848" s="32"/>
      <c r="I848" s="32"/>
      <c r="J848" s="32"/>
      <c r="K848" s="32"/>
      <c r="L848" s="32"/>
      <c r="Z848" s="33"/>
      <c r="AA848" s="33"/>
      <c r="AC848" s="34"/>
    </row>
    <row r="849" spans="3:29" ht="12.75" x14ac:dyDescent="0.2">
      <c r="C849" s="31"/>
      <c r="G849" s="32"/>
      <c r="H849" s="32"/>
      <c r="I849" s="32"/>
      <c r="J849" s="32"/>
      <c r="K849" s="32"/>
      <c r="L849" s="32"/>
      <c r="Z849" s="33"/>
      <c r="AA849" s="33"/>
      <c r="AC849" s="34"/>
    </row>
    <row r="850" spans="3:29" ht="12.75" x14ac:dyDescent="0.2">
      <c r="C850" s="31"/>
      <c r="G850" s="32"/>
      <c r="H850" s="32"/>
      <c r="I850" s="32"/>
      <c r="J850" s="32"/>
      <c r="K850" s="32"/>
      <c r="L850" s="32"/>
      <c r="Z850" s="33"/>
      <c r="AA850" s="33"/>
      <c r="AC850" s="34"/>
    </row>
    <row r="851" spans="3:29" ht="12.75" x14ac:dyDescent="0.2">
      <c r="C851" s="31"/>
      <c r="G851" s="32"/>
      <c r="H851" s="32"/>
      <c r="I851" s="32"/>
      <c r="J851" s="32"/>
      <c r="K851" s="32"/>
      <c r="L851" s="32"/>
      <c r="Z851" s="33"/>
      <c r="AA851" s="33"/>
      <c r="AC851" s="34"/>
    </row>
    <row r="852" spans="3:29" ht="12.75" x14ac:dyDescent="0.2">
      <c r="C852" s="31"/>
      <c r="G852" s="32"/>
      <c r="H852" s="32"/>
      <c r="I852" s="32"/>
      <c r="J852" s="32"/>
      <c r="K852" s="32"/>
      <c r="L852" s="32"/>
      <c r="Z852" s="33"/>
      <c r="AA852" s="33"/>
      <c r="AC852" s="34"/>
    </row>
    <row r="853" spans="3:29" ht="12.75" x14ac:dyDescent="0.2">
      <c r="C853" s="31"/>
      <c r="G853" s="32"/>
      <c r="H853" s="32"/>
      <c r="I853" s="32"/>
      <c r="J853" s="32"/>
      <c r="K853" s="32"/>
      <c r="L853" s="32"/>
      <c r="Z853" s="33"/>
      <c r="AA853" s="33"/>
      <c r="AC853" s="34"/>
    </row>
    <row r="854" spans="3:29" ht="12.75" x14ac:dyDescent="0.2">
      <c r="C854" s="31"/>
      <c r="G854" s="32"/>
      <c r="H854" s="32"/>
      <c r="I854" s="32"/>
      <c r="J854" s="32"/>
      <c r="K854" s="32"/>
      <c r="L854" s="32"/>
      <c r="Z854" s="33"/>
      <c r="AA854" s="33"/>
      <c r="AC854" s="34"/>
    </row>
    <row r="855" spans="3:29" ht="12.75" x14ac:dyDescent="0.2">
      <c r="C855" s="31"/>
      <c r="G855" s="32"/>
      <c r="H855" s="32"/>
      <c r="I855" s="32"/>
      <c r="J855" s="32"/>
      <c r="K855" s="32"/>
      <c r="L855" s="32"/>
      <c r="Z855" s="33"/>
      <c r="AA855" s="33"/>
      <c r="AC855" s="34"/>
    </row>
    <row r="856" spans="3:29" ht="12.75" x14ac:dyDescent="0.2">
      <c r="C856" s="31"/>
      <c r="G856" s="32"/>
      <c r="H856" s="32"/>
      <c r="I856" s="32"/>
      <c r="J856" s="32"/>
      <c r="K856" s="32"/>
      <c r="L856" s="32"/>
      <c r="Z856" s="33"/>
      <c r="AA856" s="33"/>
      <c r="AC856" s="34"/>
    </row>
    <row r="857" spans="3:29" ht="12.75" x14ac:dyDescent="0.2">
      <c r="C857" s="31"/>
      <c r="G857" s="32"/>
      <c r="H857" s="32"/>
      <c r="I857" s="32"/>
      <c r="J857" s="32"/>
      <c r="K857" s="32"/>
      <c r="L857" s="32"/>
      <c r="Z857" s="33"/>
      <c r="AA857" s="33"/>
      <c r="AC857" s="34"/>
    </row>
    <row r="858" spans="3:29" ht="12.75" x14ac:dyDescent="0.2">
      <c r="C858" s="31"/>
      <c r="G858" s="32"/>
      <c r="H858" s="32"/>
      <c r="I858" s="32"/>
      <c r="J858" s="32"/>
      <c r="K858" s="32"/>
      <c r="L858" s="32"/>
      <c r="Z858" s="33"/>
      <c r="AA858" s="33"/>
      <c r="AC858" s="34"/>
    </row>
    <row r="859" spans="3:29" ht="12.75" x14ac:dyDescent="0.2">
      <c r="C859" s="31"/>
      <c r="G859" s="32"/>
      <c r="H859" s="32"/>
      <c r="I859" s="32"/>
      <c r="J859" s="32"/>
      <c r="K859" s="32"/>
      <c r="L859" s="32"/>
      <c r="Z859" s="33"/>
      <c r="AA859" s="33"/>
      <c r="AC859" s="34"/>
    </row>
    <row r="860" spans="3:29" ht="12.75" x14ac:dyDescent="0.2">
      <c r="C860" s="31"/>
      <c r="G860" s="32"/>
      <c r="H860" s="32"/>
      <c r="I860" s="32"/>
      <c r="J860" s="32"/>
      <c r="K860" s="32"/>
      <c r="L860" s="32"/>
      <c r="Z860" s="33"/>
      <c r="AA860" s="33"/>
      <c r="AC860" s="34"/>
    </row>
    <row r="861" spans="3:29" ht="12.75" x14ac:dyDescent="0.2">
      <c r="C861" s="31"/>
      <c r="G861" s="32"/>
      <c r="H861" s="32"/>
      <c r="I861" s="32"/>
      <c r="J861" s="32"/>
      <c r="K861" s="32"/>
      <c r="L861" s="32"/>
      <c r="Z861" s="33"/>
      <c r="AA861" s="33"/>
      <c r="AC861" s="34"/>
    </row>
    <row r="862" spans="3:29" ht="12.75" x14ac:dyDescent="0.2">
      <c r="C862" s="31"/>
      <c r="G862" s="32"/>
      <c r="H862" s="32"/>
      <c r="I862" s="32"/>
      <c r="J862" s="32"/>
      <c r="K862" s="32"/>
      <c r="L862" s="32"/>
      <c r="Z862" s="33"/>
      <c r="AA862" s="33"/>
      <c r="AC862" s="34"/>
    </row>
    <row r="863" spans="3:29" ht="12.75" x14ac:dyDescent="0.2">
      <c r="C863" s="31"/>
      <c r="G863" s="32"/>
      <c r="H863" s="32"/>
      <c r="I863" s="32"/>
      <c r="J863" s="32"/>
      <c r="K863" s="32"/>
      <c r="L863" s="32"/>
      <c r="Z863" s="33"/>
      <c r="AA863" s="33"/>
      <c r="AC863" s="34"/>
    </row>
    <row r="864" spans="3:29" ht="12.75" x14ac:dyDescent="0.2">
      <c r="C864" s="31"/>
      <c r="G864" s="32"/>
      <c r="H864" s="32"/>
      <c r="I864" s="32"/>
      <c r="J864" s="32"/>
      <c r="K864" s="32"/>
      <c r="L864" s="32"/>
      <c r="Z864" s="33"/>
      <c r="AA864" s="33"/>
      <c r="AC864" s="34"/>
    </row>
    <row r="865" spans="3:29" ht="12.75" x14ac:dyDescent="0.2">
      <c r="C865" s="31"/>
      <c r="G865" s="32"/>
      <c r="H865" s="32"/>
      <c r="I865" s="32"/>
      <c r="J865" s="32"/>
      <c r="K865" s="32"/>
      <c r="L865" s="32"/>
      <c r="Z865" s="33"/>
      <c r="AA865" s="33"/>
      <c r="AC865" s="34"/>
    </row>
    <row r="866" spans="3:29" ht="12.75" x14ac:dyDescent="0.2">
      <c r="C866" s="31"/>
      <c r="G866" s="32"/>
      <c r="H866" s="32"/>
      <c r="I866" s="32"/>
      <c r="J866" s="32"/>
      <c r="K866" s="32"/>
      <c r="L866" s="32"/>
      <c r="Z866" s="33"/>
      <c r="AA866" s="33"/>
      <c r="AC866" s="34"/>
    </row>
    <row r="867" spans="3:29" ht="12.75" x14ac:dyDescent="0.2">
      <c r="C867" s="31"/>
      <c r="G867" s="32"/>
      <c r="H867" s="32"/>
      <c r="I867" s="32"/>
      <c r="J867" s="32"/>
      <c r="K867" s="32"/>
      <c r="L867" s="32"/>
      <c r="Z867" s="33"/>
      <c r="AA867" s="33"/>
      <c r="AC867" s="34"/>
    </row>
    <row r="868" spans="3:29" ht="12.75" x14ac:dyDescent="0.2">
      <c r="C868" s="31"/>
      <c r="G868" s="32"/>
      <c r="H868" s="32"/>
      <c r="I868" s="32"/>
      <c r="J868" s="32"/>
      <c r="K868" s="32"/>
      <c r="L868" s="32"/>
      <c r="Z868" s="33"/>
      <c r="AA868" s="33"/>
      <c r="AC868" s="34"/>
    </row>
    <row r="869" spans="3:29" ht="12.75" x14ac:dyDescent="0.2">
      <c r="C869" s="31"/>
      <c r="G869" s="32"/>
      <c r="H869" s="32"/>
      <c r="I869" s="32"/>
      <c r="J869" s="32"/>
      <c r="K869" s="32"/>
      <c r="L869" s="32"/>
      <c r="Z869" s="33"/>
      <c r="AA869" s="33"/>
      <c r="AC869" s="34"/>
    </row>
    <row r="870" spans="3:29" ht="12.75" x14ac:dyDescent="0.2">
      <c r="C870" s="31"/>
      <c r="G870" s="32"/>
      <c r="H870" s="32"/>
      <c r="I870" s="32"/>
      <c r="J870" s="32"/>
      <c r="K870" s="32"/>
      <c r="L870" s="32"/>
      <c r="Z870" s="33"/>
      <c r="AA870" s="33"/>
      <c r="AC870" s="34"/>
    </row>
    <row r="871" spans="3:29" ht="12.75" x14ac:dyDescent="0.2">
      <c r="C871" s="31"/>
      <c r="G871" s="32"/>
      <c r="H871" s="32"/>
      <c r="I871" s="32"/>
      <c r="J871" s="32"/>
      <c r="K871" s="32"/>
      <c r="L871" s="32"/>
      <c r="Z871" s="33"/>
      <c r="AA871" s="33"/>
      <c r="AC871" s="34"/>
    </row>
    <row r="872" spans="3:29" ht="12.75" x14ac:dyDescent="0.2">
      <c r="C872" s="31"/>
      <c r="G872" s="32"/>
      <c r="H872" s="32"/>
      <c r="I872" s="32"/>
      <c r="J872" s="32"/>
      <c r="K872" s="32"/>
      <c r="L872" s="32"/>
      <c r="Z872" s="33"/>
      <c r="AA872" s="33"/>
      <c r="AC872" s="34"/>
    </row>
    <row r="873" spans="3:29" ht="12.75" x14ac:dyDescent="0.2">
      <c r="C873" s="31"/>
      <c r="G873" s="32"/>
      <c r="H873" s="32"/>
      <c r="I873" s="32"/>
      <c r="J873" s="32"/>
      <c r="K873" s="32"/>
      <c r="L873" s="32"/>
      <c r="Z873" s="33"/>
      <c r="AA873" s="33"/>
      <c r="AC873" s="34"/>
    </row>
    <row r="874" spans="3:29" ht="12.75" x14ac:dyDescent="0.2">
      <c r="C874" s="31"/>
      <c r="G874" s="32"/>
      <c r="H874" s="32"/>
      <c r="I874" s="32"/>
      <c r="J874" s="32"/>
      <c r="K874" s="32"/>
      <c r="L874" s="32"/>
      <c r="Z874" s="33"/>
      <c r="AA874" s="33"/>
      <c r="AC874" s="34"/>
    </row>
    <row r="875" spans="3:29" ht="12.75" x14ac:dyDescent="0.2">
      <c r="C875" s="31"/>
      <c r="G875" s="32"/>
      <c r="H875" s="32"/>
      <c r="I875" s="32"/>
      <c r="J875" s="32"/>
      <c r="K875" s="32"/>
      <c r="L875" s="32"/>
      <c r="Z875" s="33"/>
      <c r="AA875" s="33"/>
      <c r="AC875" s="34"/>
    </row>
    <row r="876" spans="3:29" ht="12.75" x14ac:dyDescent="0.2">
      <c r="C876" s="31"/>
      <c r="G876" s="32"/>
      <c r="H876" s="32"/>
      <c r="I876" s="32"/>
      <c r="J876" s="32"/>
      <c r="K876" s="32"/>
      <c r="L876" s="32"/>
      <c r="Z876" s="33"/>
      <c r="AA876" s="33"/>
      <c r="AC876" s="34"/>
    </row>
    <row r="877" spans="3:29" ht="12.75" x14ac:dyDescent="0.2">
      <c r="C877" s="31"/>
      <c r="G877" s="32"/>
      <c r="H877" s="32"/>
      <c r="I877" s="32"/>
      <c r="J877" s="32"/>
      <c r="K877" s="32"/>
      <c r="L877" s="32"/>
      <c r="Z877" s="33"/>
      <c r="AA877" s="33"/>
      <c r="AC877" s="34"/>
    </row>
    <row r="878" spans="3:29" ht="12.75" x14ac:dyDescent="0.2">
      <c r="C878" s="31"/>
      <c r="G878" s="32"/>
      <c r="H878" s="32"/>
      <c r="I878" s="32"/>
      <c r="J878" s="32"/>
      <c r="K878" s="32"/>
      <c r="L878" s="32"/>
      <c r="Z878" s="33"/>
      <c r="AA878" s="33"/>
      <c r="AC878" s="34"/>
    </row>
    <row r="879" spans="3:29" ht="12.75" x14ac:dyDescent="0.2">
      <c r="C879" s="31"/>
      <c r="G879" s="32"/>
      <c r="H879" s="32"/>
      <c r="I879" s="32"/>
      <c r="J879" s="32"/>
      <c r="K879" s="32"/>
      <c r="L879" s="32"/>
      <c r="Z879" s="33"/>
      <c r="AA879" s="33"/>
      <c r="AC879" s="34"/>
    </row>
    <row r="880" spans="3:29" ht="12.75" x14ac:dyDescent="0.2">
      <c r="C880" s="31"/>
      <c r="G880" s="32"/>
      <c r="H880" s="32"/>
      <c r="I880" s="32"/>
      <c r="J880" s="32"/>
      <c r="K880" s="32"/>
      <c r="L880" s="32"/>
      <c r="Z880" s="33"/>
      <c r="AA880" s="33"/>
      <c r="AC880" s="34"/>
    </row>
    <row r="881" spans="3:29" ht="12.75" x14ac:dyDescent="0.2">
      <c r="C881" s="31"/>
      <c r="G881" s="32"/>
      <c r="H881" s="32"/>
      <c r="I881" s="32"/>
      <c r="J881" s="32"/>
      <c r="K881" s="32"/>
      <c r="L881" s="32"/>
      <c r="Z881" s="33"/>
      <c r="AA881" s="33"/>
      <c r="AC881" s="34"/>
    </row>
    <row r="882" spans="3:29" ht="12.75" x14ac:dyDescent="0.2">
      <c r="C882" s="31"/>
      <c r="G882" s="32"/>
      <c r="H882" s="32"/>
      <c r="I882" s="32"/>
      <c r="J882" s="32"/>
      <c r="K882" s="32"/>
      <c r="L882" s="32"/>
      <c r="Z882" s="33"/>
      <c r="AA882" s="33"/>
      <c r="AC882" s="34"/>
    </row>
    <row r="883" spans="3:29" ht="12.75" x14ac:dyDescent="0.2">
      <c r="C883" s="31"/>
      <c r="G883" s="32"/>
      <c r="H883" s="32"/>
      <c r="I883" s="32"/>
      <c r="J883" s="32"/>
      <c r="K883" s="32"/>
      <c r="L883" s="32"/>
      <c r="Z883" s="33"/>
      <c r="AA883" s="33"/>
      <c r="AC883" s="34"/>
    </row>
    <row r="884" spans="3:29" ht="12.75" x14ac:dyDescent="0.2">
      <c r="C884" s="31"/>
      <c r="G884" s="32"/>
      <c r="H884" s="32"/>
      <c r="I884" s="32"/>
      <c r="J884" s="32"/>
      <c r="K884" s="32"/>
      <c r="L884" s="32"/>
      <c r="Z884" s="33"/>
      <c r="AA884" s="33"/>
      <c r="AC884" s="34"/>
    </row>
    <row r="885" spans="3:29" ht="12.75" x14ac:dyDescent="0.2">
      <c r="C885" s="31"/>
      <c r="G885" s="32"/>
      <c r="H885" s="32"/>
      <c r="I885" s="32"/>
      <c r="J885" s="32"/>
      <c r="K885" s="32"/>
      <c r="L885" s="32"/>
      <c r="Z885" s="33"/>
      <c r="AA885" s="33"/>
      <c r="AC885" s="34"/>
    </row>
    <row r="886" spans="3:29" ht="12.75" x14ac:dyDescent="0.2">
      <c r="C886" s="31"/>
      <c r="G886" s="32"/>
      <c r="H886" s="32"/>
      <c r="I886" s="32"/>
      <c r="J886" s="32"/>
      <c r="K886" s="32"/>
      <c r="L886" s="32"/>
      <c r="Z886" s="33"/>
      <c r="AA886" s="33"/>
      <c r="AC886" s="34"/>
    </row>
    <row r="887" spans="3:29" ht="12.75" x14ac:dyDescent="0.2">
      <c r="C887" s="31"/>
      <c r="G887" s="32"/>
      <c r="H887" s="32"/>
      <c r="I887" s="32"/>
      <c r="J887" s="32"/>
      <c r="K887" s="32"/>
      <c r="L887" s="32"/>
      <c r="Z887" s="33"/>
      <c r="AA887" s="33"/>
      <c r="AC887" s="34"/>
    </row>
    <row r="888" spans="3:29" ht="12.75" x14ac:dyDescent="0.2">
      <c r="C888" s="31"/>
      <c r="G888" s="32"/>
      <c r="H888" s="32"/>
      <c r="I888" s="32"/>
      <c r="J888" s="32"/>
      <c r="K888" s="32"/>
      <c r="L888" s="32"/>
      <c r="Z888" s="33"/>
      <c r="AA888" s="33"/>
      <c r="AC888" s="34"/>
    </row>
    <row r="889" spans="3:29" ht="12.75" x14ac:dyDescent="0.2">
      <c r="C889" s="31"/>
      <c r="G889" s="32"/>
      <c r="H889" s="32"/>
      <c r="I889" s="32"/>
      <c r="J889" s="32"/>
      <c r="K889" s="32"/>
      <c r="L889" s="32"/>
      <c r="Z889" s="33"/>
      <c r="AA889" s="33"/>
      <c r="AC889" s="34"/>
    </row>
    <row r="890" spans="3:29" ht="12.75" x14ac:dyDescent="0.2">
      <c r="C890" s="31"/>
      <c r="G890" s="32"/>
      <c r="H890" s="32"/>
      <c r="I890" s="32"/>
      <c r="J890" s="32"/>
      <c r="K890" s="32"/>
      <c r="L890" s="32"/>
      <c r="Z890" s="33"/>
      <c r="AA890" s="33"/>
      <c r="AC890" s="34"/>
    </row>
    <row r="891" spans="3:29" ht="12.75" x14ac:dyDescent="0.2">
      <c r="C891" s="31"/>
      <c r="G891" s="32"/>
      <c r="H891" s="32"/>
      <c r="I891" s="32"/>
      <c r="J891" s="32"/>
      <c r="K891" s="32"/>
      <c r="L891" s="32"/>
      <c r="Z891" s="33"/>
      <c r="AA891" s="33"/>
      <c r="AC891" s="34"/>
    </row>
    <row r="892" spans="3:29" ht="12.75" x14ac:dyDescent="0.2">
      <c r="C892" s="31"/>
      <c r="G892" s="32"/>
      <c r="H892" s="32"/>
      <c r="I892" s="32"/>
      <c r="J892" s="32"/>
      <c r="K892" s="32"/>
      <c r="L892" s="32"/>
      <c r="Z892" s="33"/>
      <c r="AA892" s="33"/>
      <c r="AC892" s="34"/>
    </row>
    <row r="893" spans="3:29" ht="12.75" x14ac:dyDescent="0.2">
      <c r="C893" s="31"/>
      <c r="G893" s="32"/>
      <c r="H893" s="32"/>
      <c r="I893" s="32"/>
      <c r="J893" s="32"/>
      <c r="K893" s="32"/>
      <c r="L893" s="32"/>
      <c r="Z893" s="33"/>
      <c r="AA893" s="33"/>
      <c r="AC893" s="34"/>
    </row>
    <row r="894" spans="3:29" ht="12.75" x14ac:dyDescent="0.2">
      <c r="C894" s="31"/>
      <c r="G894" s="32"/>
      <c r="H894" s="32"/>
      <c r="I894" s="32"/>
      <c r="J894" s="32"/>
      <c r="K894" s="32"/>
      <c r="L894" s="32"/>
      <c r="Z894" s="33"/>
      <c r="AA894" s="33"/>
      <c r="AC894" s="34"/>
    </row>
    <row r="895" spans="3:29" ht="12.75" x14ac:dyDescent="0.2">
      <c r="C895" s="31"/>
      <c r="G895" s="32"/>
      <c r="H895" s="32"/>
      <c r="I895" s="32"/>
      <c r="J895" s="32"/>
      <c r="K895" s="32"/>
      <c r="L895" s="32"/>
      <c r="Z895" s="33"/>
      <c r="AA895" s="33"/>
      <c r="AC895" s="34"/>
    </row>
    <row r="896" spans="3:29" ht="12.75" x14ac:dyDescent="0.2">
      <c r="C896" s="31"/>
      <c r="G896" s="32"/>
      <c r="H896" s="32"/>
      <c r="I896" s="32"/>
      <c r="J896" s="32"/>
      <c r="K896" s="32"/>
      <c r="L896" s="32"/>
      <c r="Z896" s="33"/>
      <c r="AA896" s="33"/>
      <c r="AC896" s="34"/>
    </row>
    <row r="897" spans="3:29" ht="12.75" x14ac:dyDescent="0.2">
      <c r="C897" s="31"/>
      <c r="G897" s="32"/>
      <c r="H897" s="32"/>
      <c r="I897" s="32"/>
      <c r="J897" s="32"/>
      <c r="K897" s="32"/>
      <c r="L897" s="32"/>
      <c r="Z897" s="33"/>
      <c r="AA897" s="33"/>
      <c r="AC897" s="34"/>
    </row>
    <row r="898" spans="3:29" ht="12.75" x14ac:dyDescent="0.2">
      <c r="C898" s="31"/>
      <c r="G898" s="32"/>
      <c r="H898" s="32"/>
      <c r="I898" s="32"/>
      <c r="J898" s="32"/>
      <c r="K898" s="32"/>
      <c r="L898" s="32"/>
      <c r="Z898" s="33"/>
      <c r="AA898" s="33"/>
      <c r="AC898" s="34"/>
    </row>
    <row r="899" spans="3:29" ht="12.75" x14ac:dyDescent="0.2">
      <c r="C899" s="31"/>
      <c r="G899" s="32"/>
      <c r="H899" s="32"/>
      <c r="I899" s="32"/>
      <c r="J899" s="32"/>
      <c r="K899" s="32"/>
      <c r="L899" s="32"/>
      <c r="Z899" s="33"/>
      <c r="AA899" s="33"/>
      <c r="AC899" s="34"/>
    </row>
    <row r="900" spans="3:29" ht="12.75" x14ac:dyDescent="0.2">
      <c r="C900" s="31"/>
      <c r="G900" s="32"/>
      <c r="H900" s="32"/>
      <c r="I900" s="32"/>
      <c r="J900" s="32"/>
      <c r="K900" s="32"/>
      <c r="L900" s="32"/>
      <c r="Z900" s="33"/>
      <c r="AA900" s="33"/>
      <c r="AC900" s="34"/>
    </row>
    <row r="901" spans="3:29" ht="12.75" x14ac:dyDescent="0.2">
      <c r="C901" s="31"/>
      <c r="G901" s="32"/>
      <c r="H901" s="32"/>
      <c r="I901" s="32"/>
      <c r="J901" s="32"/>
      <c r="K901" s="32"/>
      <c r="L901" s="32"/>
      <c r="Z901" s="33"/>
      <c r="AA901" s="33"/>
      <c r="AC901" s="34"/>
    </row>
    <row r="902" spans="3:29" ht="12.75" x14ac:dyDescent="0.2">
      <c r="C902" s="31"/>
      <c r="G902" s="32"/>
      <c r="H902" s="32"/>
      <c r="I902" s="32"/>
      <c r="J902" s="32"/>
      <c r="K902" s="32"/>
      <c r="L902" s="32"/>
      <c r="Z902" s="33"/>
      <c r="AA902" s="33"/>
      <c r="AC902" s="34"/>
    </row>
    <row r="903" spans="3:29" ht="12.75" x14ac:dyDescent="0.2">
      <c r="C903" s="31"/>
      <c r="G903" s="32"/>
      <c r="H903" s="32"/>
      <c r="I903" s="32"/>
      <c r="J903" s="32"/>
      <c r="K903" s="32"/>
      <c r="L903" s="32"/>
      <c r="Z903" s="33"/>
      <c r="AA903" s="33"/>
      <c r="AC903" s="34"/>
    </row>
    <row r="904" spans="3:29" ht="12.75" x14ac:dyDescent="0.2">
      <c r="C904" s="31"/>
      <c r="G904" s="32"/>
      <c r="H904" s="32"/>
      <c r="I904" s="32"/>
      <c r="J904" s="32"/>
      <c r="K904" s="32"/>
      <c r="L904" s="32"/>
      <c r="Z904" s="33"/>
      <c r="AA904" s="33"/>
      <c r="AC904" s="34"/>
    </row>
    <row r="905" spans="3:29" ht="12.75" x14ac:dyDescent="0.2">
      <c r="C905" s="31"/>
      <c r="G905" s="32"/>
      <c r="H905" s="32"/>
      <c r="I905" s="32"/>
      <c r="J905" s="32"/>
      <c r="K905" s="32"/>
      <c r="L905" s="32"/>
      <c r="Z905" s="33"/>
      <c r="AA905" s="33"/>
      <c r="AC905" s="34"/>
    </row>
    <row r="906" spans="3:29" ht="12.75" x14ac:dyDescent="0.2">
      <c r="C906" s="31"/>
      <c r="G906" s="32"/>
      <c r="H906" s="32"/>
      <c r="I906" s="32"/>
      <c r="J906" s="32"/>
      <c r="K906" s="32"/>
      <c r="L906" s="32"/>
      <c r="Z906" s="33"/>
      <c r="AA906" s="33"/>
      <c r="AC906" s="34"/>
    </row>
    <row r="907" spans="3:29" ht="12.75" x14ac:dyDescent="0.2">
      <c r="C907" s="31"/>
      <c r="G907" s="32"/>
      <c r="H907" s="32"/>
      <c r="I907" s="32"/>
      <c r="J907" s="32"/>
      <c r="K907" s="32"/>
      <c r="L907" s="32"/>
      <c r="Z907" s="33"/>
      <c r="AA907" s="33"/>
      <c r="AC907" s="34"/>
    </row>
    <row r="908" spans="3:29" ht="12.75" x14ac:dyDescent="0.2">
      <c r="C908" s="31"/>
      <c r="G908" s="32"/>
      <c r="H908" s="32"/>
      <c r="I908" s="32"/>
      <c r="J908" s="32"/>
      <c r="K908" s="32"/>
      <c r="L908" s="32"/>
      <c r="Z908" s="33"/>
      <c r="AA908" s="33"/>
      <c r="AC908" s="34"/>
    </row>
    <row r="909" spans="3:29" ht="12.75" x14ac:dyDescent="0.2">
      <c r="C909" s="31"/>
      <c r="G909" s="32"/>
      <c r="H909" s="32"/>
      <c r="I909" s="32"/>
      <c r="J909" s="32"/>
      <c r="K909" s="32"/>
      <c r="L909" s="32"/>
      <c r="Z909" s="33"/>
      <c r="AA909" s="33"/>
      <c r="AC909" s="34"/>
    </row>
    <row r="910" spans="3:29" ht="12.75" x14ac:dyDescent="0.2">
      <c r="C910" s="31"/>
      <c r="G910" s="32"/>
      <c r="H910" s="32"/>
      <c r="I910" s="32"/>
      <c r="J910" s="32"/>
      <c r="K910" s="32"/>
      <c r="L910" s="32"/>
      <c r="Z910" s="33"/>
      <c r="AA910" s="33"/>
      <c r="AC910" s="34"/>
    </row>
    <row r="911" spans="3:29" ht="12.75" x14ac:dyDescent="0.2">
      <c r="C911" s="31"/>
      <c r="G911" s="32"/>
      <c r="H911" s="32"/>
      <c r="I911" s="32"/>
      <c r="J911" s="32"/>
      <c r="K911" s="32"/>
      <c r="L911" s="32"/>
      <c r="Z911" s="33"/>
      <c r="AA911" s="33"/>
      <c r="AC911" s="34"/>
    </row>
    <row r="912" spans="3:29" ht="12.75" x14ac:dyDescent="0.2">
      <c r="C912" s="31"/>
      <c r="G912" s="32"/>
      <c r="H912" s="32"/>
      <c r="I912" s="32"/>
      <c r="J912" s="32"/>
      <c r="K912" s="32"/>
      <c r="L912" s="32"/>
      <c r="Z912" s="33"/>
      <c r="AA912" s="33"/>
      <c r="AC912" s="34"/>
    </row>
    <row r="913" spans="3:29" ht="12.75" x14ac:dyDescent="0.2">
      <c r="C913" s="31"/>
      <c r="G913" s="32"/>
      <c r="H913" s="32"/>
      <c r="I913" s="32"/>
      <c r="J913" s="32"/>
      <c r="K913" s="32"/>
      <c r="L913" s="32"/>
      <c r="Z913" s="33"/>
      <c r="AA913" s="33"/>
      <c r="AC913" s="34"/>
    </row>
    <row r="914" spans="3:29" ht="12.75" x14ac:dyDescent="0.2">
      <c r="C914" s="31"/>
      <c r="G914" s="32"/>
      <c r="H914" s="32"/>
      <c r="I914" s="32"/>
      <c r="J914" s="32"/>
      <c r="K914" s="32"/>
      <c r="L914" s="32"/>
      <c r="Z914" s="33"/>
      <c r="AA914" s="33"/>
      <c r="AC914" s="34"/>
    </row>
    <row r="915" spans="3:29" ht="12.75" x14ac:dyDescent="0.2">
      <c r="C915" s="31"/>
      <c r="G915" s="32"/>
      <c r="H915" s="32"/>
      <c r="I915" s="32"/>
      <c r="J915" s="32"/>
      <c r="K915" s="32"/>
      <c r="L915" s="32"/>
      <c r="Z915" s="33"/>
      <c r="AA915" s="33"/>
      <c r="AC915" s="34"/>
    </row>
    <row r="916" spans="3:29" ht="12.75" x14ac:dyDescent="0.2">
      <c r="C916" s="31"/>
      <c r="G916" s="32"/>
      <c r="H916" s="32"/>
      <c r="I916" s="32"/>
      <c r="J916" s="32"/>
      <c r="K916" s="32"/>
      <c r="L916" s="32"/>
      <c r="Z916" s="33"/>
      <c r="AA916" s="33"/>
      <c r="AC916" s="34"/>
    </row>
    <row r="917" spans="3:29" ht="12.75" x14ac:dyDescent="0.2">
      <c r="C917" s="31"/>
      <c r="G917" s="32"/>
      <c r="H917" s="32"/>
      <c r="I917" s="32"/>
      <c r="J917" s="32"/>
      <c r="K917" s="32"/>
      <c r="L917" s="32"/>
      <c r="Z917" s="33"/>
      <c r="AA917" s="33"/>
      <c r="AC917" s="34"/>
    </row>
    <row r="918" spans="3:29" ht="12.75" x14ac:dyDescent="0.2">
      <c r="C918" s="31"/>
      <c r="G918" s="32"/>
      <c r="H918" s="32"/>
      <c r="I918" s="32"/>
      <c r="J918" s="32"/>
      <c r="K918" s="32"/>
      <c r="L918" s="32"/>
      <c r="Z918" s="33"/>
      <c r="AA918" s="33"/>
      <c r="AC918" s="34"/>
    </row>
    <row r="919" spans="3:29" ht="12.75" x14ac:dyDescent="0.2">
      <c r="C919" s="31"/>
      <c r="G919" s="32"/>
      <c r="H919" s="32"/>
      <c r="I919" s="32"/>
      <c r="J919" s="32"/>
      <c r="K919" s="32"/>
      <c r="L919" s="32"/>
      <c r="Z919" s="33"/>
      <c r="AA919" s="33"/>
      <c r="AC919" s="34"/>
    </row>
    <row r="920" spans="3:29" ht="12.75" x14ac:dyDescent="0.2">
      <c r="C920" s="31"/>
      <c r="G920" s="32"/>
      <c r="H920" s="32"/>
      <c r="I920" s="32"/>
      <c r="J920" s="32"/>
      <c r="K920" s="32"/>
      <c r="L920" s="32"/>
      <c r="Z920" s="33"/>
      <c r="AA920" s="33"/>
      <c r="AC920" s="34"/>
    </row>
    <row r="921" spans="3:29" ht="12.75" x14ac:dyDescent="0.2">
      <c r="C921" s="31"/>
      <c r="G921" s="32"/>
      <c r="H921" s="32"/>
      <c r="I921" s="32"/>
      <c r="J921" s="32"/>
      <c r="K921" s="32"/>
      <c r="L921" s="32"/>
      <c r="Z921" s="33"/>
      <c r="AA921" s="33"/>
      <c r="AC921" s="34"/>
    </row>
    <row r="922" spans="3:29" ht="12.75" x14ac:dyDescent="0.2">
      <c r="C922" s="31"/>
      <c r="G922" s="32"/>
      <c r="H922" s="32"/>
      <c r="I922" s="32"/>
      <c r="J922" s="32"/>
      <c r="K922" s="32"/>
      <c r="L922" s="32"/>
      <c r="Z922" s="33"/>
      <c r="AA922" s="33"/>
      <c r="AC922" s="34"/>
    </row>
    <row r="923" spans="3:29" ht="12.75" x14ac:dyDescent="0.2">
      <c r="C923" s="31"/>
      <c r="G923" s="32"/>
      <c r="H923" s="32"/>
      <c r="I923" s="32"/>
      <c r="J923" s="32"/>
      <c r="K923" s="32"/>
      <c r="L923" s="32"/>
      <c r="Z923" s="33"/>
      <c r="AA923" s="33"/>
      <c r="AC923" s="34"/>
    </row>
    <row r="924" spans="3:29" ht="12.75" x14ac:dyDescent="0.2">
      <c r="C924" s="31"/>
      <c r="G924" s="32"/>
      <c r="H924" s="32"/>
      <c r="I924" s="32"/>
      <c r="J924" s="32"/>
      <c r="K924" s="32"/>
      <c r="L924" s="32"/>
      <c r="Z924" s="33"/>
      <c r="AA924" s="33"/>
      <c r="AC924" s="34"/>
    </row>
    <row r="925" spans="3:29" ht="12.75" x14ac:dyDescent="0.2">
      <c r="C925" s="31"/>
      <c r="G925" s="32"/>
      <c r="H925" s="32"/>
      <c r="I925" s="32"/>
      <c r="J925" s="32"/>
      <c r="K925" s="32"/>
      <c r="L925" s="32"/>
      <c r="Z925" s="33"/>
      <c r="AA925" s="33"/>
      <c r="AC925" s="34"/>
    </row>
    <row r="926" spans="3:29" ht="12.75" x14ac:dyDescent="0.2">
      <c r="C926" s="31"/>
      <c r="G926" s="32"/>
      <c r="H926" s="32"/>
      <c r="I926" s="32"/>
      <c r="J926" s="32"/>
      <c r="K926" s="32"/>
      <c r="L926" s="32"/>
      <c r="Z926" s="33"/>
      <c r="AA926" s="33"/>
      <c r="AC926" s="34"/>
    </row>
    <row r="927" spans="3:29" ht="12.75" x14ac:dyDescent="0.2">
      <c r="C927" s="31"/>
      <c r="G927" s="32"/>
      <c r="H927" s="32"/>
      <c r="I927" s="32"/>
      <c r="J927" s="32"/>
      <c r="K927" s="32"/>
      <c r="L927" s="32"/>
      <c r="Z927" s="33"/>
      <c r="AA927" s="33"/>
      <c r="AC927" s="34"/>
    </row>
    <row r="928" spans="3:29" ht="12.75" x14ac:dyDescent="0.2">
      <c r="C928" s="31"/>
      <c r="G928" s="32"/>
      <c r="H928" s="32"/>
      <c r="I928" s="32"/>
      <c r="J928" s="32"/>
      <c r="K928" s="32"/>
      <c r="L928" s="32"/>
      <c r="Z928" s="33"/>
      <c r="AA928" s="33"/>
      <c r="AC928" s="34"/>
    </row>
    <row r="929" spans="3:29" ht="12.75" x14ac:dyDescent="0.2">
      <c r="C929" s="31"/>
      <c r="G929" s="32"/>
      <c r="H929" s="32"/>
      <c r="I929" s="32"/>
      <c r="J929" s="32"/>
      <c r="K929" s="32"/>
      <c r="L929" s="32"/>
      <c r="Z929" s="33"/>
      <c r="AA929" s="33"/>
      <c r="AC929" s="34"/>
    </row>
    <row r="930" spans="3:29" ht="12.75" x14ac:dyDescent="0.2">
      <c r="C930" s="31"/>
      <c r="G930" s="32"/>
      <c r="H930" s="32"/>
      <c r="I930" s="32"/>
      <c r="J930" s="32"/>
      <c r="K930" s="32"/>
      <c r="L930" s="32"/>
      <c r="Z930" s="33"/>
      <c r="AA930" s="33"/>
      <c r="AC930" s="34"/>
    </row>
    <row r="931" spans="3:29" ht="12.75" x14ac:dyDescent="0.2">
      <c r="C931" s="31"/>
      <c r="G931" s="32"/>
      <c r="H931" s="32"/>
      <c r="I931" s="32"/>
      <c r="J931" s="32"/>
      <c r="K931" s="32"/>
      <c r="L931" s="32"/>
      <c r="Z931" s="33"/>
      <c r="AA931" s="33"/>
      <c r="AC931" s="34"/>
    </row>
    <row r="932" spans="3:29" ht="12.75" x14ac:dyDescent="0.2">
      <c r="C932" s="31"/>
      <c r="G932" s="32"/>
      <c r="H932" s="32"/>
      <c r="I932" s="32"/>
      <c r="J932" s="32"/>
      <c r="K932" s="32"/>
      <c r="L932" s="32"/>
      <c r="Z932" s="33"/>
      <c r="AA932" s="33"/>
      <c r="AC932" s="34"/>
    </row>
    <row r="933" spans="3:29" ht="12.75" x14ac:dyDescent="0.2">
      <c r="C933" s="31"/>
      <c r="G933" s="32"/>
      <c r="H933" s="32"/>
      <c r="I933" s="32"/>
      <c r="J933" s="32"/>
      <c r="K933" s="32"/>
      <c r="L933" s="32"/>
      <c r="Z933" s="33"/>
      <c r="AA933" s="33"/>
      <c r="AC933" s="34"/>
    </row>
    <row r="934" spans="3:29" ht="12.75" x14ac:dyDescent="0.2">
      <c r="C934" s="31"/>
      <c r="G934" s="32"/>
      <c r="H934" s="32"/>
      <c r="I934" s="32"/>
      <c r="J934" s="32"/>
      <c r="K934" s="32"/>
      <c r="L934" s="32"/>
      <c r="Z934" s="33"/>
      <c r="AA934" s="33"/>
      <c r="AC934" s="34"/>
    </row>
    <row r="935" spans="3:29" ht="12.75" x14ac:dyDescent="0.2">
      <c r="C935" s="31"/>
      <c r="G935" s="32"/>
      <c r="H935" s="32"/>
      <c r="I935" s="32"/>
      <c r="J935" s="32"/>
      <c r="K935" s="32"/>
      <c r="L935" s="32"/>
      <c r="Z935" s="33"/>
      <c r="AA935" s="33"/>
      <c r="AC935" s="34"/>
    </row>
    <row r="936" spans="3:29" ht="12.75" x14ac:dyDescent="0.2">
      <c r="C936" s="31"/>
      <c r="G936" s="32"/>
      <c r="H936" s="32"/>
      <c r="I936" s="32"/>
      <c r="J936" s="32"/>
      <c r="K936" s="32"/>
      <c r="L936" s="32"/>
      <c r="Z936" s="33"/>
      <c r="AA936" s="33"/>
      <c r="AC936" s="34"/>
    </row>
    <row r="937" spans="3:29" ht="12.75" x14ac:dyDescent="0.2">
      <c r="C937" s="31"/>
      <c r="G937" s="32"/>
      <c r="H937" s="32"/>
      <c r="I937" s="32"/>
      <c r="J937" s="32"/>
      <c r="K937" s="32"/>
      <c r="L937" s="32"/>
      <c r="Z937" s="33"/>
      <c r="AA937" s="33"/>
      <c r="AC937" s="34"/>
    </row>
    <row r="938" spans="3:29" ht="12.75" x14ac:dyDescent="0.2">
      <c r="C938" s="31"/>
      <c r="G938" s="32"/>
      <c r="H938" s="32"/>
      <c r="I938" s="32"/>
      <c r="J938" s="32"/>
      <c r="K938" s="32"/>
      <c r="L938" s="32"/>
      <c r="Z938" s="33"/>
      <c r="AA938" s="33"/>
      <c r="AC938" s="34"/>
    </row>
    <row r="939" spans="3:29" ht="12.75" x14ac:dyDescent="0.2">
      <c r="C939" s="31"/>
      <c r="G939" s="32"/>
      <c r="H939" s="32"/>
      <c r="I939" s="32"/>
      <c r="J939" s="32"/>
      <c r="K939" s="32"/>
      <c r="L939" s="32"/>
      <c r="Z939" s="33"/>
      <c r="AA939" s="33"/>
      <c r="AC939" s="34"/>
    </row>
    <row r="940" spans="3:29" ht="12.75" x14ac:dyDescent="0.2">
      <c r="C940" s="31"/>
      <c r="G940" s="32"/>
      <c r="H940" s="32"/>
      <c r="I940" s="32"/>
      <c r="J940" s="32"/>
      <c r="K940" s="32"/>
      <c r="L940" s="32"/>
      <c r="Z940" s="33"/>
      <c r="AA940" s="33"/>
      <c r="AC940" s="34"/>
    </row>
    <row r="941" spans="3:29" ht="12.75" x14ac:dyDescent="0.2">
      <c r="C941" s="31"/>
      <c r="G941" s="32"/>
      <c r="H941" s="32"/>
      <c r="I941" s="32"/>
      <c r="J941" s="32"/>
      <c r="K941" s="32"/>
      <c r="L941" s="32"/>
      <c r="Z941" s="33"/>
      <c r="AA941" s="33"/>
      <c r="AC941" s="34"/>
    </row>
    <row r="942" spans="3:29" ht="12.75" x14ac:dyDescent="0.2">
      <c r="C942" s="31"/>
      <c r="G942" s="32"/>
      <c r="H942" s="32"/>
      <c r="I942" s="32"/>
      <c r="J942" s="32"/>
      <c r="K942" s="32"/>
      <c r="L942" s="32"/>
      <c r="Z942" s="33"/>
      <c r="AA942" s="33"/>
      <c r="AC942" s="34"/>
    </row>
    <row r="943" spans="3:29" ht="12.75" x14ac:dyDescent="0.2">
      <c r="C943" s="31"/>
      <c r="G943" s="32"/>
      <c r="H943" s="32"/>
      <c r="I943" s="32"/>
      <c r="J943" s="32"/>
      <c r="K943" s="32"/>
      <c r="L943" s="32"/>
      <c r="Z943" s="33"/>
      <c r="AA943" s="33"/>
      <c r="AC943" s="34"/>
    </row>
    <row r="944" spans="3:29" ht="12.75" x14ac:dyDescent="0.2">
      <c r="C944" s="31"/>
      <c r="G944" s="32"/>
      <c r="H944" s="32"/>
      <c r="I944" s="32"/>
      <c r="J944" s="32"/>
      <c r="K944" s="32"/>
      <c r="L944" s="32"/>
      <c r="Z944" s="33"/>
      <c r="AA944" s="33"/>
      <c r="AC944" s="34"/>
    </row>
    <row r="945" spans="3:29" ht="12.75" x14ac:dyDescent="0.2">
      <c r="C945" s="31"/>
      <c r="G945" s="32"/>
      <c r="H945" s="32"/>
      <c r="I945" s="32"/>
      <c r="J945" s="32"/>
      <c r="K945" s="32"/>
      <c r="L945" s="32"/>
      <c r="Z945" s="33"/>
      <c r="AA945" s="33"/>
      <c r="AC945" s="34"/>
    </row>
    <row r="946" spans="3:29" ht="12.75" x14ac:dyDescent="0.2">
      <c r="C946" s="31"/>
      <c r="G946" s="32"/>
      <c r="H946" s="32"/>
      <c r="I946" s="32"/>
      <c r="J946" s="32"/>
      <c r="K946" s="32"/>
      <c r="L946" s="32"/>
      <c r="Z946" s="33"/>
      <c r="AA946" s="33"/>
      <c r="AC946" s="34"/>
    </row>
    <row r="947" spans="3:29" ht="12.75" x14ac:dyDescent="0.2">
      <c r="C947" s="31"/>
      <c r="G947" s="32"/>
      <c r="H947" s="32"/>
      <c r="I947" s="32"/>
      <c r="J947" s="32"/>
      <c r="K947" s="32"/>
      <c r="L947" s="32"/>
      <c r="Z947" s="33"/>
      <c r="AA947" s="33"/>
      <c r="AC947" s="34"/>
    </row>
    <row r="948" spans="3:29" ht="12.75" x14ac:dyDescent="0.2">
      <c r="C948" s="31"/>
      <c r="G948" s="32"/>
      <c r="H948" s="32"/>
      <c r="I948" s="32"/>
      <c r="J948" s="32"/>
      <c r="K948" s="32"/>
      <c r="L948" s="32"/>
      <c r="Z948" s="33"/>
      <c r="AA948" s="33"/>
      <c r="AC948" s="34"/>
    </row>
    <row r="949" spans="3:29" ht="12.75" x14ac:dyDescent="0.2">
      <c r="C949" s="31"/>
      <c r="G949" s="32"/>
      <c r="H949" s="32"/>
      <c r="I949" s="32"/>
      <c r="J949" s="32"/>
      <c r="K949" s="32"/>
      <c r="L949" s="32"/>
      <c r="Z949" s="33"/>
      <c r="AA949" s="33"/>
      <c r="AC949" s="34"/>
    </row>
    <row r="950" spans="3:29" ht="12.75" x14ac:dyDescent="0.2">
      <c r="C950" s="31"/>
      <c r="G950" s="32"/>
      <c r="H950" s="32"/>
      <c r="I950" s="32"/>
      <c r="J950" s="32"/>
      <c r="K950" s="32"/>
      <c r="L950" s="32"/>
      <c r="Z950" s="33"/>
      <c r="AA950" s="33"/>
      <c r="AC950" s="34"/>
    </row>
    <row r="951" spans="3:29" ht="12.75" x14ac:dyDescent="0.2">
      <c r="C951" s="31"/>
      <c r="G951" s="32"/>
      <c r="H951" s="32"/>
      <c r="I951" s="32"/>
      <c r="J951" s="32"/>
      <c r="K951" s="32"/>
      <c r="L951" s="32"/>
      <c r="Z951" s="33"/>
      <c r="AA951" s="33"/>
      <c r="AC951" s="34"/>
    </row>
    <row r="952" spans="3:29" ht="12.75" x14ac:dyDescent="0.2">
      <c r="C952" s="31"/>
      <c r="G952" s="32"/>
      <c r="H952" s="32"/>
      <c r="I952" s="32"/>
      <c r="J952" s="32"/>
      <c r="K952" s="32"/>
      <c r="L952" s="32"/>
      <c r="Z952" s="33"/>
      <c r="AA952" s="33"/>
      <c r="AC952" s="34"/>
    </row>
    <row r="953" spans="3:29" ht="12.75" x14ac:dyDescent="0.2">
      <c r="C953" s="31"/>
      <c r="G953" s="32"/>
      <c r="H953" s="32"/>
      <c r="I953" s="32"/>
      <c r="J953" s="32"/>
      <c r="K953" s="32"/>
      <c r="L953" s="32"/>
      <c r="Z953" s="33"/>
      <c r="AA953" s="33"/>
      <c r="AC953" s="34"/>
    </row>
    <row r="954" spans="3:29" ht="12.75" x14ac:dyDescent="0.2">
      <c r="C954" s="31"/>
      <c r="G954" s="32"/>
      <c r="H954" s="32"/>
      <c r="I954" s="32"/>
      <c r="J954" s="32"/>
      <c r="K954" s="32"/>
      <c r="L954" s="32"/>
      <c r="Z954" s="33"/>
      <c r="AA954" s="33"/>
      <c r="AC954" s="34"/>
    </row>
    <row r="955" spans="3:29" ht="12.75" x14ac:dyDescent="0.2">
      <c r="C955" s="31"/>
      <c r="G955" s="32"/>
      <c r="H955" s="32"/>
      <c r="I955" s="32"/>
      <c r="J955" s="32"/>
      <c r="K955" s="32"/>
      <c r="L955" s="32"/>
      <c r="Z955" s="33"/>
      <c r="AA955" s="33"/>
      <c r="AC955" s="34"/>
    </row>
    <row r="956" spans="3:29" ht="12.75" x14ac:dyDescent="0.2">
      <c r="C956" s="31"/>
      <c r="G956" s="32"/>
      <c r="H956" s="32"/>
      <c r="I956" s="32"/>
      <c r="J956" s="32"/>
      <c r="K956" s="32"/>
      <c r="L956" s="32"/>
      <c r="Z956" s="33"/>
      <c r="AA956" s="33"/>
      <c r="AC956" s="34"/>
    </row>
    <row r="957" spans="3:29" ht="12.75" x14ac:dyDescent="0.2">
      <c r="C957" s="31"/>
      <c r="G957" s="32"/>
      <c r="H957" s="32"/>
      <c r="I957" s="32"/>
      <c r="J957" s="32"/>
      <c r="K957" s="32"/>
      <c r="L957" s="32"/>
      <c r="Z957" s="33"/>
      <c r="AA957" s="33"/>
      <c r="AC957" s="34"/>
    </row>
    <row r="958" spans="3:29" ht="12.75" x14ac:dyDescent="0.2">
      <c r="C958" s="31"/>
      <c r="G958" s="32"/>
      <c r="H958" s="32"/>
      <c r="I958" s="32"/>
      <c r="J958" s="32"/>
      <c r="K958" s="32"/>
      <c r="L958" s="32"/>
      <c r="Z958" s="33"/>
      <c r="AA958" s="33"/>
      <c r="AC958" s="34"/>
    </row>
    <row r="959" spans="3:29" ht="12.75" x14ac:dyDescent="0.2">
      <c r="C959" s="31"/>
      <c r="G959" s="32"/>
      <c r="H959" s="32"/>
      <c r="I959" s="32"/>
      <c r="J959" s="32"/>
      <c r="K959" s="32"/>
      <c r="L959" s="32"/>
      <c r="Z959" s="33"/>
      <c r="AA959" s="33"/>
      <c r="AC959" s="34"/>
    </row>
    <row r="960" spans="3:29" ht="12.75" x14ac:dyDescent="0.2">
      <c r="C960" s="31"/>
      <c r="G960" s="32"/>
      <c r="H960" s="32"/>
      <c r="I960" s="32"/>
      <c r="J960" s="32"/>
      <c r="K960" s="32"/>
      <c r="L960" s="32"/>
      <c r="Z960" s="33"/>
      <c r="AA960" s="33"/>
      <c r="AC960" s="34"/>
    </row>
    <row r="961" spans="3:29" ht="12.75" x14ac:dyDescent="0.2">
      <c r="C961" s="31"/>
      <c r="G961" s="32"/>
      <c r="H961" s="32"/>
      <c r="I961" s="32"/>
      <c r="J961" s="32"/>
      <c r="K961" s="32"/>
      <c r="L961" s="32"/>
      <c r="Z961" s="33"/>
      <c r="AA961" s="33"/>
      <c r="AC961" s="34"/>
    </row>
    <row r="962" spans="3:29" ht="12.75" x14ac:dyDescent="0.2">
      <c r="C962" s="31"/>
      <c r="G962" s="32"/>
      <c r="H962" s="32"/>
      <c r="I962" s="32"/>
      <c r="J962" s="32"/>
      <c r="K962" s="32"/>
      <c r="L962" s="32"/>
      <c r="Z962" s="33"/>
      <c r="AA962" s="33"/>
      <c r="AC962" s="34"/>
    </row>
    <row r="963" spans="3:29" ht="12.75" x14ac:dyDescent="0.2">
      <c r="C963" s="31"/>
      <c r="G963" s="32"/>
      <c r="H963" s="32"/>
      <c r="I963" s="32"/>
      <c r="J963" s="32"/>
      <c r="K963" s="32"/>
      <c r="L963" s="32"/>
      <c r="Z963" s="33"/>
      <c r="AA963" s="33"/>
      <c r="AC963" s="34"/>
    </row>
    <row r="964" spans="3:29" ht="12.75" x14ac:dyDescent="0.2">
      <c r="C964" s="31"/>
      <c r="G964" s="32"/>
      <c r="H964" s="32"/>
      <c r="I964" s="32"/>
      <c r="J964" s="32"/>
      <c r="K964" s="32"/>
      <c r="L964" s="32"/>
      <c r="Z964" s="33"/>
      <c r="AA964" s="33"/>
      <c r="AC964" s="34"/>
    </row>
    <row r="965" spans="3:29" ht="12.75" x14ac:dyDescent="0.2">
      <c r="C965" s="31"/>
      <c r="G965" s="32"/>
      <c r="H965" s="32"/>
      <c r="I965" s="32"/>
      <c r="J965" s="32"/>
      <c r="K965" s="32"/>
      <c r="L965" s="32"/>
      <c r="Z965" s="33"/>
      <c r="AA965" s="33"/>
      <c r="AC965" s="34"/>
    </row>
    <row r="966" spans="3:29" ht="12.75" x14ac:dyDescent="0.2">
      <c r="C966" s="31"/>
      <c r="G966" s="32"/>
      <c r="H966" s="32"/>
      <c r="I966" s="32"/>
      <c r="J966" s="32"/>
      <c r="K966" s="32"/>
      <c r="L966" s="32"/>
      <c r="Z966" s="33"/>
      <c r="AA966" s="33"/>
      <c r="AC966" s="34"/>
    </row>
    <row r="967" spans="3:29" ht="12.75" x14ac:dyDescent="0.2">
      <c r="C967" s="31"/>
      <c r="G967" s="32"/>
      <c r="H967" s="32"/>
      <c r="I967" s="32"/>
      <c r="J967" s="32"/>
      <c r="K967" s="32"/>
      <c r="L967" s="32"/>
      <c r="Z967" s="33"/>
      <c r="AA967" s="33"/>
      <c r="AC967" s="34"/>
    </row>
    <row r="968" spans="3:29" ht="12.75" x14ac:dyDescent="0.2">
      <c r="C968" s="31"/>
      <c r="G968" s="32"/>
      <c r="H968" s="32"/>
      <c r="I968" s="32"/>
      <c r="J968" s="32"/>
      <c r="K968" s="32"/>
      <c r="L968" s="32"/>
      <c r="Z968" s="33"/>
      <c r="AA968" s="33"/>
      <c r="AC968" s="34"/>
    </row>
    <row r="969" spans="3:29" ht="12.75" x14ac:dyDescent="0.2">
      <c r="C969" s="31"/>
      <c r="G969" s="32"/>
      <c r="H969" s="32"/>
      <c r="I969" s="32"/>
      <c r="J969" s="32"/>
      <c r="K969" s="32"/>
      <c r="L969" s="32"/>
      <c r="Z969" s="33"/>
      <c r="AA969" s="33"/>
      <c r="AC969" s="34"/>
    </row>
    <row r="970" spans="3:29" ht="12.75" x14ac:dyDescent="0.2">
      <c r="C970" s="31"/>
      <c r="G970" s="32"/>
      <c r="H970" s="32"/>
      <c r="I970" s="32"/>
      <c r="J970" s="32"/>
      <c r="K970" s="32"/>
      <c r="L970" s="32"/>
      <c r="Z970" s="33"/>
      <c r="AA970" s="33"/>
      <c r="AC970" s="34"/>
    </row>
    <row r="971" spans="3:29" ht="12.75" x14ac:dyDescent="0.2">
      <c r="C971" s="31"/>
      <c r="G971" s="32"/>
      <c r="H971" s="32"/>
      <c r="I971" s="32"/>
      <c r="J971" s="32"/>
      <c r="K971" s="32"/>
      <c r="L971" s="32"/>
      <c r="Z971" s="33"/>
      <c r="AA971" s="33"/>
      <c r="AC971" s="34"/>
    </row>
    <row r="972" spans="3:29" ht="12.75" x14ac:dyDescent="0.2">
      <c r="C972" s="31"/>
      <c r="G972" s="32"/>
      <c r="H972" s="32"/>
      <c r="I972" s="32"/>
      <c r="J972" s="32"/>
      <c r="K972" s="32"/>
      <c r="L972" s="32"/>
      <c r="Z972" s="33"/>
      <c r="AA972" s="33"/>
      <c r="AC972" s="34"/>
    </row>
    <row r="973" spans="3:29" ht="12.75" x14ac:dyDescent="0.2">
      <c r="C973" s="31"/>
      <c r="G973" s="32"/>
      <c r="H973" s="32"/>
      <c r="I973" s="32"/>
      <c r="J973" s="32"/>
      <c r="K973" s="32"/>
      <c r="L973" s="32"/>
      <c r="Z973" s="33"/>
      <c r="AA973" s="33"/>
      <c r="AC973" s="34"/>
    </row>
    <row r="974" spans="3:29" ht="12.75" x14ac:dyDescent="0.2">
      <c r="C974" s="31"/>
      <c r="G974" s="32"/>
      <c r="H974" s="32"/>
      <c r="I974" s="32"/>
      <c r="J974" s="32"/>
      <c r="K974" s="32"/>
      <c r="L974" s="32"/>
      <c r="Z974" s="33"/>
      <c r="AA974" s="33"/>
      <c r="AC974" s="34"/>
    </row>
    <row r="975" spans="3:29" ht="12.75" x14ac:dyDescent="0.2">
      <c r="C975" s="31"/>
      <c r="G975" s="32"/>
      <c r="H975" s="32"/>
      <c r="I975" s="32"/>
      <c r="J975" s="32"/>
      <c r="K975" s="32"/>
      <c r="L975" s="32"/>
      <c r="Z975" s="33"/>
      <c r="AA975" s="33"/>
      <c r="AC975" s="34"/>
    </row>
    <row r="976" spans="3:29" ht="12.75" x14ac:dyDescent="0.2">
      <c r="C976" s="31"/>
      <c r="G976" s="32"/>
      <c r="H976" s="32"/>
      <c r="I976" s="32"/>
      <c r="J976" s="32"/>
      <c r="K976" s="32"/>
      <c r="L976" s="32"/>
      <c r="Z976" s="33"/>
      <c r="AA976" s="33"/>
      <c r="AC976" s="34"/>
    </row>
    <row r="977" spans="3:29" ht="12.75" x14ac:dyDescent="0.2">
      <c r="C977" s="31"/>
      <c r="G977" s="32"/>
      <c r="H977" s="32"/>
      <c r="I977" s="32"/>
      <c r="J977" s="32"/>
      <c r="K977" s="32"/>
      <c r="L977" s="32"/>
      <c r="Z977" s="33"/>
      <c r="AA977" s="33"/>
      <c r="AC977" s="34"/>
    </row>
    <row r="978" spans="3:29" ht="12.75" x14ac:dyDescent="0.2">
      <c r="C978" s="31"/>
      <c r="G978" s="32"/>
      <c r="H978" s="32"/>
      <c r="I978" s="32"/>
      <c r="J978" s="32"/>
      <c r="K978" s="32"/>
      <c r="L978" s="32"/>
      <c r="Z978" s="33"/>
      <c r="AA978" s="33"/>
      <c r="AC978" s="34"/>
    </row>
    <row r="979" spans="3:29" ht="12.75" x14ac:dyDescent="0.2">
      <c r="C979" s="31"/>
      <c r="G979" s="32"/>
      <c r="H979" s="32"/>
      <c r="I979" s="32"/>
      <c r="J979" s="32"/>
      <c r="K979" s="32"/>
      <c r="L979" s="32"/>
      <c r="Z979" s="33"/>
      <c r="AA979" s="33"/>
      <c r="AC979" s="34"/>
    </row>
    <row r="980" spans="3:29" ht="12.75" x14ac:dyDescent="0.2">
      <c r="C980" s="31"/>
      <c r="G980" s="32"/>
      <c r="H980" s="32"/>
      <c r="I980" s="32"/>
      <c r="J980" s="32"/>
      <c r="K980" s="32"/>
      <c r="L980" s="32"/>
      <c r="Z980" s="33"/>
      <c r="AA980" s="33"/>
      <c r="AC980" s="34"/>
    </row>
    <row r="981" spans="3:29" ht="12.75" x14ac:dyDescent="0.2">
      <c r="C981" s="31"/>
      <c r="G981" s="32"/>
      <c r="H981" s="32"/>
      <c r="I981" s="32"/>
      <c r="J981" s="32"/>
      <c r="K981" s="32"/>
      <c r="L981" s="32"/>
      <c r="Z981" s="33"/>
      <c r="AA981" s="33"/>
      <c r="AC981" s="34"/>
    </row>
    <row r="982" spans="3:29" ht="12.75" x14ac:dyDescent="0.2">
      <c r="C982" s="31"/>
      <c r="G982" s="32"/>
      <c r="H982" s="32"/>
      <c r="I982" s="32"/>
      <c r="J982" s="32"/>
      <c r="K982" s="32"/>
      <c r="L982" s="32"/>
      <c r="Z982" s="33"/>
      <c r="AA982" s="33"/>
      <c r="AC982" s="34"/>
    </row>
    <row r="983" spans="3:29" ht="12.75" x14ac:dyDescent="0.2">
      <c r="C983" s="31"/>
      <c r="G983" s="32"/>
      <c r="H983" s="32"/>
      <c r="I983" s="32"/>
      <c r="J983" s="32"/>
      <c r="K983" s="32"/>
      <c r="L983" s="32"/>
      <c r="Z983" s="33"/>
      <c r="AA983" s="33"/>
      <c r="AC983" s="34"/>
    </row>
    <row r="984" spans="3:29" ht="12.75" x14ac:dyDescent="0.2">
      <c r="C984" s="31"/>
      <c r="G984" s="32"/>
      <c r="H984" s="32"/>
      <c r="I984" s="32"/>
      <c r="J984" s="32"/>
      <c r="K984" s="32"/>
      <c r="L984" s="32"/>
      <c r="Z984" s="33"/>
      <c r="AA984" s="33"/>
      <c r="AC984" s="34"/>
    </row>
    <row r="985" spans="3:29" ht="12.75" x14ac:dyDescent="0.2">
      <c r="C985" s="31"/>
      <c r="G985" s="32"/>
      <c r="H985" s="32"/>
      <c r="I985" s="32"/>
      <c r="J985" s="32"/>
      <c r="K985" s="32"/>
      <c r="L985" s="32"/>
      <c r="Z985" s="33"/>
      <c r="AA985" s="33"/>
      <c r="AC985" s="34"/>
    </row>
    <row r="986" spans="3:29" ht="12.75" x14ac:dyDescent="0.2">
      <c r="C986" s="31"/>
      <c r="G986" s="32"/>
      <c r="H986" s="32"/>
      <c r="I986" s="32"/>
      <c r="J986" s="32"/>
      <c r="K986" s="32"/>
      <c r="L986" s="32"/>
      <c r="Z986" s="33"/>
      <c r="AA986" s="33"/>
      <c r="AC986" s="34"/>
    </row>
    <row r="987" spans="3:29" ht="12.75" x14ac:dyDescent="0.2">
      <c r="C987" s="31"/>
      <c r="G987" s="32"/>
      <c r="H987" s="32"/>
      <c r="I987" s="32"/>
      <c r="J987" s="32"/>
      <c r="K987" s="32"/>
      <c r="L987" s="32"/>
      <c r="Z987" s="33"/>
      <c r="AA987" s="33"/>
      <c r="AC987" s="34"/>
    </row>
    <row r="988" spans="3:29" ht="12.75" x14ac:dyDescent="0.2">
      <c r="C988" s="31"/>
      <c r="G988" s="32"/>
      <c r="H988" s="32"/>
      <c r="I988" s="32"/>
      <c r="J988" s="32"/>
      <c r="K988" s="32"/>
      <c r="L988" s="32"/>
      <c r="Z988" s="33"/>
      <c r="AA988" s="33"/>
      <c r="AC988" s="34"/>
    </row>
    <row r="989" spans="3:29" ht="12.75" x14ac:dyDescent="0.2">
      <c r="C989" s="31"/>
      <c r="G989" s="32"/>
      <c r="H989" s="32"/>
      <c r="I989" s="32"/>
      <c r="J989" s="32"/>
      <c r="K989" s="32"/>
      <c r="L989" s="32"/>
      <c r="Z989" s="33"/>
      <c r="AA989" s="33"/>
      <c r="AC989" s="34"/>
    </row>
    <row r="990" spans="3:29" ht="12.75" x14ac:dyDescent="0.2">
      <c r="C990" s="31"/>
      <c r="G990" s="32"/>
      <c r="H990" s="32"/>
      <c r="I990" s="32"/>
      <c r="J990" s="32"/>
      <c r="K990" s="32"/>
      <c r="L990" s="32"/>
      <c r="Z990" s="33"/>
      <c r="AA990" s="33"/>
      <c r="AC990" s="34"/>
    </row>
    <row r="991" spans="3:29" ht="12.75" x14ac:dyDescent="0.2">
      <c r="C991" s="31"/>
      <c r="G991" s="32"/>
      <c r="H991" s="32"/>
      <c r="I991" s="32"/>
      <c r="J991" s="32"/>
      <c r="K991" s="32"/>
      <c r="L991" s="32"/>
      <c r="Z991" s="33"/>
      <c r="AA991" s="33"/>
      <c r="AC991" s="34"/>
    </row>
    <row r="992" spans="3:29" ht="12.75" x14ac:dyDescent="0.2">
      <c r="C992" s="31"/>
      <c r="G992" s="32"/>
      <c r="H992" s="32"/>
      <c r="I992" s="32"/>
      <c r="J992" s="32"/>
      <c r="K992" s="32"/>
      <c r="L992" s="32"/>
      <c r="Z992" s="33"/>
      <c r="AA992" s="33"/>
      <c r="AC992" s="34"/>
    </row>
    <row r="993" spans="3:29" ht="12.75" x14ac:dyDescent="0.2">
      <c r="C993" s="31"/>
      <c r="G993" s="32"/>
      <c r="H993" s="32"/>
      <c r="I993" s="32"/>
      <c r="J993" s="32"/>
      <c r="K993" s="32"/>
      <c r="L993" s="32"/>
      <c r="Z993" s="33"/>
      <c r="AA993" s="33"/>
      <c r="AC993" s="34"/>
    </row>
    <row r="994" spans="3:29" ht="12.75" x14ac:dyDescent="0.2">
      <c r="C994" s="31"/>
      <c r="G994" s="32"/>
      <c r="H994" s="32"/>
      <c r="I994" s="32"/>
      <c r="J994" s="32"/>
      <c r="K994" s="32"/>
      <c r="L994" s="32"/>
      <c r="Z994" s="33"/>
      <c r="AA994" s="33"/>
      <c r="AC994" s="34"/>
    </row>
    <row r="995" spans="3:29" ht="12.75" x14ac:dyDescent="0.2">
      <c r="C995" s="31"/>
      <c r="G995" s="32"/>
      <c r="H995" s="32"/>
      <c r="I995" s="32"/>
      <c r="J995" s="32"/>
      <c r="K995" s="32"/>
      <c r="L995" s="32"/>
      <c r="Z995" s="33"/>
      <c r="AA995" s="33"/>
      <c r="AC995" s="34"/>
    </row>
    <row r="996" spans="3:29" ht="12.75" x14ac:dyDescent="0.2">
      <c r="C996" s="31"/>
      <c r="G996" s="32"/>
      <c r="H996" s="32"/>
      <c r="I996" s="32"/>
      <c r="J996" s="32"/>
      <c r="K996" s="32"/>
      <c r="L996" s="32"/>
      <c r="Z996" s="33"/>
      <c r="AA996" s="33"/>
      <c r="AC996" s="34"/>
    </row>
    <row r="997" spans="3:29" ht="12.75" x14ac:dyDescent="0.2">
      <c r="C997" s="31"/>
      <c r="G997" s="32"/>
      <c r="H997" s="32"/>
      <c r="I997" s="32"/>
      <c r="J997" s="32"/>
      <c r="K997" s="32"/>
      <c r="L997" s="32"/>
      <c r="Z997" s="33"/>
      <c r="AA997" s="33"/>
      <c r="AC997" s="34"/>
    </row>
    <row r="998" spans="3:29" ht="12.75" x14ac:dyDescent="0.2">
      <c r="C998" s="31"/>
      <c r="G998" s="32"/>
      <c r="H998" s="32"/>
      <c r="I998" s="32"/>
      <c r="J998" s="32"/>
      <c r="K998" s="32"/>
      <c r="L998" s="32"/>
      <c r="Z998" s="33"/>
      <c r="AA998" s="33"/>
      <c r="AC998" s="34"/>
    </row>
    <row r="999" spans="3:29" ht="12.75" x14ac:dyDescent="0.2">
      <c r="C999" s="31"/>
      <c r="G999" s="32"/>
      <c r="H999" s="32"/>
      <c r="I999" s="32"/>
      <c r="J999" s="32"/>
      <c r="K999" s="32"/>
      <c r="L999" s="32"/>
      <c r="Z999" s="33"/>
      <c r="AA999" s="33"/>
      <c r="AC999" s="34"/>
    </row>
    <row r="1000" spans="3:29" ht="12.75" x14ac:dyDescent="0.2">
      <c r="C1000" s="31"/>
      <c r="G1000" s="32"/>
      <c r="H1000" s="32"/>
      <c r="I1000" s="32"/>
      <c r="J1000" s="32"/>
      <c r="K1000" s="32"/>
      <c r="L1000" s="32"/>
      <c r="Z1000" s="33"/>
      <c r="AA1000" s="33"/>
      <c r="AC1000" s="34"/>
    </row>
    <row r="1001" spans="3:29" ht="12.75" x14ac:dyDescent="0.2">
      <c r="C1001" s="31"/>
      <c r="G1001" s="32"/>
      <c r="H1001" s="32"/>
      <c r="I1001" s="32"/>
      <c r="J1001" s="32"/>
      <c r="K1001" s="32"/>
      <c r="L1001" s="32"/>
      <c r="Z1001" s="33"/>
      <c r="AA1001" s="33"/>
      <c r="AC1001" s="34"/>
    </row>
    <row r="1002" spans="3:29" ht="12.75" x14ac:dyDescent="0.2">
      <c r="C1002" s="31"/>
      <c r="G1002" s="32"/>
      <c r="H1002" s="32"/>
      <c r="I1002" s="32"/>
      <c r="J1002" s="32"/>
      <c r="K1002" s="32"/>
      <c r="L1002" s="32"/>
      <c r="Z1002" s="33"/>
      <c r="AA1002" s="33"/>
      <c r="AC1002" s="34"/>
    </row>
    <row r="1003" spans="3:29" ht="12.75" x14ac:dyDescent="0.2">
      <c r="C1003" s="31"/>
      <c r="G1003" s="32"/>
      <c r="H1003" s="32"/>
      <c r="I1003" s="32"/>
      <c r="J1003" s="32"/>
      <c r="K1003" s="32"/>
      <c r="L1003" s="32"/>
      <c r="Z1003" s="33"/>
      <c r="AA1003" s="33"/>
      <c r="AC1003" s="34"/>
    </row>
    <row r="1004" spans="3:29" ht="12.75" x14ac:dyDescent="0.2">
      <c r="C1004" s="31"/>
      <c r="G1004" s="32"/>
      <c r="H1004" s="32"/>
      <c r="I1004" s="32"/>
      <c r="J1004" s="32"/>
      <c r="K1004" s="32"/>
      <c r="L1004" s="32"/>
      <c r="Z1004" s="33"/>
      <c r="AA1004" s="33"/>
      <c r="AC1004" s="34"/>
    </row>
    <row r="1005" spans="3:29" ht="12.75" x14ac:dyDescent="0.2">
      <c r="C1005" s="31"/>
      <c r="G1005" s="32"/>
      <c r="H1005" s="32"/>
      <c r="I1005" s="32"/>
      <c r="J1005" s="32"/>
      <c r="K1005" s="32"/>
      <c r="L1005" s="32"/>
      <c r="Z1005" s="33"/>
      <c r="AA1005" s="33"/>
      <c r="AC1005" s="34"/>
    </row>
    <row r="1006" spans="3:29" ht="12.75" x14ac:dyDescent="0.2">
      <c r="C1006" s="31"/>
      <c r="G1006" s="32"/>
      <c r="H1006" s="32"/>
      <c r="I1006" s="32"/>
      <c r="J1006" s="32"/>
      <c r="K1006" s="32"/>
      <c r="L1006" s="32"/>
      <c r="Z1006" s="33"/>
      <c r="AA1006" s="33"/>
      <c r="AC1006" s="34"/>
    </row>
    <row r="1007" spans="3:29" ht="12.75" x14ac:dyDescent="0.2">
      <c r="C1007" s="31"/>
      <c r="G1007" s="32"/>
      <c r="H1007" s="32"/>
      <c r="I1007" s="32"/>
      <c r="J1007" s="32"/>
      <c r="K1007" s="32"/>
      <c r="L1007" s="32"/>
      <c r="Z1007" s="33"/>
      <c r="AA1007" s="33"/>
      <c r="AC1007" s="34"/>
    </row>
    <row r="1008" spans="3:29" ht="12.75" x14ac:dyDescent="0.2">
      <c r="C1008" s="31"/>
      <c r="G1008" s="32"/>
      <c r="H1008" s="32"/>
      <c r="I1008" s="32"/>
      <c r="J1008" s="32"/>
      <c r="K1008" s="32"/>
      <c r="L1008" s="32"/>
      <c r="Z1008" s="33"/>
      <c r="AA1008" s="33"/>
      <c r="AC1008" s="34"/>
    </row>
    <row r="1009" spans="3:29" ht="12.75" x14ac:dyDescent="0.2">
      <c r="C1009" s="31"/>
      <c r="G1009" s="32"/>
      <c r="H1009" s="32"/>
      <c r="I1009" s="32"/>
      <c r="J1009" s="32"/>
      <c r="K1009" s="32"/>
      <c r="L1009" s="32"/>
      <c r="Z1009" s="33"/>
      <c r="AA1009" s="33"/>
      <c r="AC1009" s="34"/>
    </row>
    <row r="1010" spans="3:29" ht="12.75" x14ac:dyDescent="0.2">
      <c r="C1010" s="31"/>
      <c r="G1010" s="32"/>
      <c r="H1010" s="32"/>
      <c r="I1010" s="32"/>
      <c r="J1010" s="32"/>
      <c r="K1010" s="32"/>
      <c r="L1010" s="32"/>
      <c r="Z1010" s="33"/>
      <c r="AA1010" s="33"/>
      <c r="AC1010" s="34"/>
    </row>
    <row r="1011" spans="3:29" ht="12.75" x14ac:dyDescent="0.2">
      <c r="C1011" s="31"/>
      <c r="G1011" s="32"/>
      <c r="H1011" s="32"/>
      <c r="I1011" s="32"/>
      <c r="J1011" s="32"/>
      <c r="K1011" s="32"/>
      <c r="L1011" s="32"/>
      <c r="Z1011" s="33"/>
      <c r="AA1011" s="33"/>
      <c r="AC1011" s="34"/>
    </row>
    <row r="1012" spans="3:29" ht="12.75" x14ac:dyDescent="0.2">
      <c r="C1012" s="31"/>
      <c r="G1012" s="32"/>
      <c r="H1012" s="32"/>
      <c r="I1012" s="32"/>
      <c r="J1012" s="32"/>
      <c r="K1012" s="32"/>
      <c r="L1012" s="32"/>
      <c r="Z1012" s="33"/>
      <c r="AA1012" s="33"/>
      <c r="AC1012" s="34"/>
    </row>
  </sheetData>
  <phoneticPr fontId="5" type="noConversion"/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Helper!$A$2:$A$33</xm:f>
          </x14:formula1>
          <xm:sqref>V2:V6 V8:V268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33"/>
  <sheetViews>
    <sheetView workbookViewId="0">
      <selection activeCell="D3" sqref="D3"/>
    </sheetView>
  </sheetViews>
  <sheetFormatPr baseColWidth="10" defaultColWidth="14.42578125" defaultRowHeight="15.75" customHeight="1" x14ac:dyDescent="0.2"/>
  <cols>
    <col min="3" max="3" width="3.42578125" customWidth="1"/>
  </cols>
  <sheetData>
    <row r="1" spans="1:5" ht="15.75" customHeight="1" x14ac:dyDescent="0.2">
      <c r="A1" s="1" t="s">
        <v>0</v>
      </c>
      <c r="B1" s="23" t="s">
        <v>2</v>
      </c>
      <c r="C1" s="23" t="s">
        <v>14</v>
      </c>
      <c r="D1" s="36" t="s">
        <v>22</v>
      </c>
      <c r="E1" s="37"/>
    </row>
    <row r="2" spans="1:5" ht="15.75" customHeight="1" x14ac:dyDescent="0.2">
      <c r="A2" s="12" t="s">
        <v>48</v>
      </c>
      <c r="B2" s="24">
        <v>1.75</v>
      </c>
      <c r="C2" s="12">
        <v>82</v>
      </c>
      <c r="D2" s="25">
        <v>23</v>
      </c>
      <c r="E2" s="24">
        <v>0.94</v>
      </c>
    </row>
    <row r="3" spans="1:5" ht="15.75" customHeight="1" x14ac:dyDescent="0.2">
      <c r="A3" s="12" t="s">
        <v>49</v>
      </c>
      <c r="B3" s="24">
        <v>1.75</v>
      </c>
      <c r="C3" s="12">
        <v>56</v>
      </c>
      <c r="D3" s="25">
        <v>24</v>
      </c>
      <c r="E3" s="24">
        <v>1</v>
      </c>
    </row>
    <row r="4" spans="1:5" ht="15.75" customHeight="1" x14ac:dyDescent="0.2">
      <c r="A4" s="12" t="s">
        <v>50</v>
      </c>
      <c r="B4" s="24">
        <v>1.575</v>
      </c>
      <c r="C4" s="12">
        <v>56</v>
      </c>
      <c r="D4" s="25">
        <v>25</v>
      </c>
      <c r="E4" s="24">
        <v>1.06</v>
      </c>
    </row>
    <row r="5" spans="1:5" ht="15.75" customHeight="1" x14ac:dyDescent="0.2">
      <c r="A5" s="12" t="s">
        <v>51</v>
      </c>
      <c r="B5" s="24">
        <v>1.575</v>
      </c>
      <c r="C5" s="12">
        <v>50</v>
      </c>
      <c r="D5" s="25">
        <v>26</v>
      </c>
      <c r="E5" s="24">
        <v>1.1200000000000001</v>
      </c>
    </row>
    <row r="6" spans="1:5" ht="15.75" customHeight="1" x14ac:dyDescent="0.2">
      <c r="A6" s="12" t="s">
        <v>53</v>
      </c>
      <c r="B6" s="24">
        <v>1.575</v>
      </c>
      <c r="C6" s="12">
        <v>52</v>
      </c>
      <c r="D6" s="25">
        <v>27</v>
      </c>
      <c r="E6" s="24">
        <v>1.18</v>
      </c>
    </row>
    <row r="7" spans="1:5" ht="15.75" customHeight="1" x14ac:dyDescent="0.2">
      <c r="A7" s="12" t="s">
        <v>54</v>
      </c>
      <c r="B7" s="24">
        <v>1.4</v>
      </c>
      <c r="C7" s="12">
        <v>76</v>
      </c>
      <c r="D7" s="25">
        <v>28</v>
      </c>
      <c r="E7" s="24">
        <v>1.24</v>
      </c>
    </row>
    <row r="8" spans="1:5" ht="15.75" customHeight="1" x14ac:dyDescent="0.2">
      <c r="A8" s="12" t="s">
        <v>55</v>
      </c>
      <c r="B8" s="24">
        <v>1.4</v>
      </c>
      <c r="C8" s="12">
        <v>52</v>
      </c>
      <c r="D8" s="25">
        <v>29</v>
      </c>
      <c r="E8" s="24">
        <v>1.25</v>
      </c>
    </row>
    <row r="9" spans="1:5" ht="15.75" customHeight="1" x14ac:dyDescent="0.2">
      <c r="A9" s="12" t="s">
        <v>56</v>
      </c>
      <c r="B9" s="24">
        <v>1.3125</v>
      </c>
      <c r="C9" s="12"/>
      <c r="D9" s="25">
        <v>30</v>
      </c>
      <c r="E9" s="24">
        <v>1.26</v>
      </c>
    </row>
    <row r="10" spans="1:5" ht="15.75" customHeight="1" x14ac:dyDescent="0.2">
      <c r="A10" s="12" t="s">
        <v>31</v>
      </c>
      <c r="B10" s="24">
        <v>1.3125</v>
      </c>
      <c r="C10" s="12">
        <v>44</v>
      </c>
      <c r="D10" s="25">
        <v>31</v>
      </c>
      <c r="E10" s="24">
        <v>1.27</v>
      </c>
    </row>
    <row r="11" spans="1:5" ht="15.75" customHeight="1" x14ac:dyDescent="0.2">
      <c r="A11" s="12" t="s">
        <v>57</v>
      </c>
      <c r="B11" s="24">
        <v>1.2250000000000001</v>
      </c>
      <c r="C11" s="12"/>
      <c r="D11" s="25">
        <v>32</v>
      </c>
      <c r="E11" s="24">
        <v>1.28</v>
      </c>
    </row>
    <row r="12" spans="1:5" ht="15.75" customHeight="1" x14ac:dyDescent="0.2">
      <c r="A12" s="12" t="s">
        <v>58</v>
      </c>
      <c r="B12" s="24">
        <v>1.05</v>
      </c>
      <c r="C12" s="12"/>
      <c r="D12" s="25">
        <v>33</v>
      </c>
      <c r="E12" s="24">
        <v>1.29</v>
      </c>
    </row>
    <row r="13" spans="1:5" ht="15.75" customHeight="1" x14ac:dyDescent="0.2">
      <c r="A13" s="12" t="s">
        <v>59</v>
      </c>
      <c r="B13" s="24">
        <v>1.05</v>
      </c>
      <c r="C13" s="12"/>
      <c r="D13" s="25">
        <v>34</v>
      </c>
      <c r="E13" s="24">
        <v>1.3</v>
      </c>
    </row>
    <row r="14" spans="1:5" ht="15.75" customHeight="1" x14ac:dyDescent="0.2">
      <c r="A14" s="12" t="s">
        <v>60</v>
      </c>
      <c r="B14" s="24">
        <v>1.05</v>
      </c>
      <c r="C14" s="12"/>
      <c r="D14" s="25">
        <v>35</v>
      </c>
      <c r="E14" s="24">
        <v>1.3</v>
      </c>
    </row>
    <row r="15" spans="1:5" ht="15.75" customHeight="1" x14ac:dyDescent="0.2">
      <c r="A15" s="12" t="s">
        <v>61</v>
      </c>
      <c r="B15" s="24">
        <v>1.05</v>
      </c>
      <c r="C15" s="12"/>
      <c r="D15" s="25">
        <v>36</v>
      </c>
      <c r="E15" s="24">
        <v>1.29</v>
      </c>
    </row>
    <row r="16" spans="1:5" ht="15.75" customHeight="1" x14ac:dyDescent="0.2">
      <c r="A16" s="12" t="s">
        <v>62</v>
      </c>
      <c r="B16" s="24">
        <v>1.05</v>
      </c>
      <c r="C16" s="12"/>
      <c r="D16" s="25">
        <v>37</v>
      </c>
      <c r="E16" s="24">
        <v>1.28</v>
      </c>
    </row>
    <row r="17" spans="1:5" ht="15.75" customHeight="1" x14ac:dyDescent="0.2">
      <c r="A17" s="12" t="s">
        <v>63</v>
      </c>
      <c r="B17" s="24">
        <v>1.05</v>
      </c>
      <c r="C17" s="12"/>
      <c r="D17" s="25">
        <v>38</v>
      </c>
      <c r="E17" s="24">
        <v>1.27</v>
      </c>
    </row>
    <row r="18" spans="1:5" ht="15.75" customHeight="1" x14ac:dyDescent="0.2">
      <c r="A18" s="12" t="s">
        <v>64</v>
      </c>
      <c r="B18" s="24">
        <v>0.875</v>
      </c>
      <c r="C18" s="12"/>
      <c r="D18" s="25">
        <v>39</v>
      </c>
      <c r="E18" s="24">
        <v>1.26</v>
      </c>
    </row>
    <row r="19" spans="1:5" ht="15.75" customHeight="1" x14ac:dyDescent="0.2">
      <c r="A19" s="12" t="s">
        <v>65</v>
      </c>
      <c r="B19" s="24">
        <v>0.875</v>
      </c>
      <c r="C19" s="26"/>
      <c r="D19" s="27" t="s">
        <v>66</v>
      </c>
      <c r="E19" s="24">
        <v>1.28</v>
      </c>
    </row>
    <row r="20" spans="1:5" ht="15.75" customHeight="1" x14ac:dyDescent="0.2">
      <c r="A20" s="12" t="s">
        <v>67</v>
      </c>
      <c r="B20" s="28">
        <v>0.875</v>
      </c>
      <c r="C20" s="29"/>
      <c r="D20" s="29"/>
    </row>
    <row r="21" spans="1:5" ht="15.75" customHeight="1" x14ac:dyDescent="0.2">
      <c r="A21" s="12" t="s">
        <v>71</v>
      </c>
      <c r="B21" s="28">
        <v>0.875</v>
      </c>
      <c r="C21" s="30"/>
      <c r="D21" s="30"/>
    </row>
    <row r="22" spans="1:5" ht="15.75" customHeight="1" x14ac:dyDescent="0.2">
      <c r="A22" s="12" t="s">
        <v>72</v>
      </c>
      <c r="B22" s="28">
        <v>0.875</v>
      </c>
      <c r="C22" s="30"/>
      <c r="D22" s="30"/>
    </row>
    <row r="23" spans="1:5" ht="15.75" customHeight="1" x14ac:dyDescent="0.2">
      <c r="A23" s="12" t="s">
        <v>73</v>
      </c>
      <c r="B23" s="28">
        <v>0.875</v>
      </c>
      <c r="C23" s="30"/>
      <c r="D23" s="30"/>
    </row>
    <row r="24" spans="1:5" ht="15.75" customHeight="1" x14ac:dyDescent="0.2">
      <c r="A24" s="12" t="s">
        <v>74</v>
      </c>
      <c r="B24" s="28">
        <v>0.875</v>
      </c>
      <c r="C24" s="30"/>
      <c r="D24" s="30"/>
    </row>
    <row r="25" spans="1:5" ht="15.75" customHeight="1" x14ac:dyDescent="0.2">
      <c r="A25" s="12" t="s">
        <v>75</v>
      </c>
      <c r="B25" s="28">
        <v>0.875</v>
      </c>
      <c r="C25" s="30"/>
      <c r="D25" s="30"/>
    </row>
    <row r="26" spans="1:5" ht="15.75" customHeight="1" x14ac:dyDescent="0.2">
      <c r="A26" s="12" t="s">
        <v>76</v>
      </c>
      <c r="B26" s="28">
        <v>0.875</v>
      </c>
      <c r="C26" s="30"/>
      <c r="D26" s="30"/>
    </row>
    <row r="27" spans="1:5" ht="15.75" customHeight="1" x14ac:dyDescent="0.2">
      <c r="A27" s="12" t="s">
        <v>77</v>
      </c>
      <c r="B27" s="28">
        <v>0.875</v>
      </c>
      <c r="C27" s="30"/>
      <c r="D27" s="30"/>
    </row>
    <row r="28" spans="1:5" ht="15.75" customHeight="1" x14ac:dyDescent="0.2">
      <c r="A28" s="12" t="s">
        <v>78</v>
      </c>
      <c r="B28" s="28">
        <v>0.7</v>
      </c>
      <c r="C28" s="30"/>
      <c r="D28" s="30"/>
    </row>
    <row r="29" spans="1:5" ht="15.75" customHeight="1" x14ac:dyDescent="0.2">
      <c r="A29" s="12" t="s">
        <v>79</v>
      </c>
      <c r="B29" s="28">
        <v>0.7</v>
      </c>
      <c r="C29" s="30"/>
      <c r="D29" s="30"/>
    </row>
    <row r="30" spans="1:5" ht="15.75" customHeight="1" x14ac:dyDescent="0.2">
      <c r="A30" s="12" t="s">
        <v>80</v>
      </c>
      <c r="B30" s="28">
        <v>0.7</v>
      </c>
      <c r="C30" s="30"/>
      <c r="D30" s="30"/>
    </row>
    <row r="31" spans="1:5" ht="15.75" customHeight="1" x14ac:dyDescent="0.2">
      <c r="A31" s="12" t="s">
        <v>81</v>
      </c>
      <c r="B31" s="28">
        <v>0.7</v>
      </c>
      <c r="C31" s="30"/>
      <c r="D31" s="30"/>
    </row>
    <row r="32" spans="1:5" ht="15.75" customHeight="1" x14ac:dyDescent="0.2">
      <c r="A32" s="12" t="s">
        <v>82</v>
      </c>
      <c r="B32" s="28">
        <v>0.35</v>
      </c>
      <c r="C32" s="30"/>
      <c r="D32" s="30"/>
    </row>
    <row r="33" spans="1:4" ht="15.75" customHeight="1" x14ac:dyDescent="0.2">
      <c r="A33" s="12" t="s">
        <v>83</v>
      </c>
      <c r="B33" s="28">
        <v>0.35</v>
      </c>
      <c r="C33" s="30"/>
      <c r="D33" s="30"/>
    </row>
  </sheetData>
  <mergeCells count="1">
    <mergeCell ref="D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Punktewerte</vt:lpstr>
      <vt:lpstr>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Roman Fidersek</cp:lastModifiedBy>
  <dcterms:created xsi:type="dcterms:W3CDTF">2019-02-05T14:41:56Z</dcterms:created>
  <dcterms:modified xsi:type="dcterms:W3CDTF">2020-08-31T06:54:19Z</dcterms:modified>
</cp:coreProperties>
</file>